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C 2015" sheetId="1" r:id="rId4"/>
  </sheets>
  <definedNames>
    <definedName localSheetId="0" name="OLE_LINK1">'DEC 2015'!$C$225</definedName>
  </definedNames>
  <calcPr/>
</workbook>
</file>

<file path=xl/sharedStrings.xml><?xml version="1.0" encoding="utf-8"?>
<sst xmlns="http://schemas.openxmlformats.org/spreadsheetml/2006/main" count="421" uniqueCount="312">
  <si>
    <t xml:space="preserve">Item 1: Tier 1 Capital and its sub-components  </t>
  </si>
  <si>
    <t xml:space="preserve">S. No </t>
  </si>
  <si>
    <t xml:space="preserve">Current Period </t>
  </si>
  <si>
    <t>Corresponding Period of Previous Year (COPPY)</t>
  </si>
  <si>
    <t xml:space="preserve">Total Tier 1 Capital </t>
  </si>
  <si>
    <t>a.</t>
  </si>
  <si>
    <t>Paid-Up Capital</t>
  </si>
  <si>
    <t>b.</t>
  </si>
  <si>
    <t xml:space="preserve">General Reserves </t>
  </si>
  <si>
    <t>c.</t>
  </si>
  <si>
    <t>Share Premium Account</t>
  </si>
  <si>
    <t>d.</t>
  </si>
  <si>
    <t xml:space="preserve">Retained Earnings </t>
  </si>
  <si>
    <t xml:space="preserve">Less:- </t>
  </si>
  <si>
    <t>e.</t>
  </si>
  <si>
    <t>Losses for the Current Year</t>
  </si>
  <si>
    <t xml:space="preserve">Item 2: Tier 2 Capital and its sub-components </t>
  </si>
  <si>
    <t xml:space="preserve">S.no. </t>
  </si>
  <si>
    <t>Tier II Capital</t>
  </si>
  <si>
    <t>Capital Reserve</t>
  </si>
  <si>
    <t>Fixed Assets Revaluation Reserve</t>
  </si>
  <si>
    <t>Exchange Fluctuation Reserve</t>
  </si>
  <si>
    <t>Investment Fluctuation Reserve</t>
  </si>
  <si>
    <t>Research and Development Fund</t>
  </si>
  <si>
    <r>
      <rPr>
        <rFont val="Cambria"/>
        <color rgb="FF000000"/>
        <sz val="11.0"/>
      </rPr>
      <t>f.</t>
    </r>
    <r>
      <rPr>
        <rFont val="Arial"/>
        <color rgb="FF000000"/>
        <sz val="11.0"/>
      </rPr>
      <t xml:space="preserve"> </t>
    </r>
  </si>
  <si>
    <t>General Provision</t>
  </si>
  <si>
    <t>g.</t>
  </si>
  <si>
    <t>Capital Grants</t>
  </si>
  <si>
    <t>h.</t>
  </si>
  <si>
    <t>Subordinated Debt</t>
  </si>
  <si>
    <r>
      <rPr>
        <rFont val="Cambria"/>
        <color rgb="FF000000"/>
        <sz val="11.0"/>
      </rPr>
      <t>i.</t>
    </r>
    <r>
      <rPr>
        <rFont val="Arial"/>
        <color rgb="FF000000"/>
        <sz val="11.0"/>
      </rPr>
      <t xml:space="preserve"> </t>
    </r>
  </si>
  <si>
    <t>Profit for the Year</t>
  </si>
  <si>
    <t>Item 3: Risk weighted assets (Current Period and COPPY)</t>
  </si>
  <si>
    <t xml:space="preserve">Assets </t>
  </si>
  <si>
    <t xml:space="preserve">Balance Sheet Amount </t>
  </si>
  <si>
    <t xml:space="preserve">COPPY </t>
  </si>
  <si>
    <t>Weight  Asset</t>
  </si>
  <si>
    <t xml:space="preserve">Weighted Asset </t>
  </si>
  <si>
    <t xml:space="preserve">% </t>
  </si>
  <si>
    <t>Zero-Risk Weighted Assets</t>
  </si>
  <si>
    <t>20% Risk Weighted Assets</t>
  </si>
  <si>
    <t>50% Risk Weighted Assets</t>
  </si>
  <si>
    <t>100% Risk Weighted Assets</t>
  </si>
  <si>
    <t>150% Risk weighted Assets</t>
  </si>
  <si>
    <t>200% Risk Weighted Assets</t>
  </si>
  <si>
    <t>250% Risk weighted Assets</t>
  </si>
  <si>
    <t>300% Risk Weighted Assets</t>
  </si>
  <si>
    <t xml:space="preserve"> Total</t>
  </si>
  <si>
    <t xml:space="preserve">Item 4: Capital Adequacy ratios </t>
  </si>
  <si>
    <t>Tier 1 Capital</t>
  </si>
  <si>
    <r>
      <rPr>
        <rFont val="Cambria"/>
        <color rgb="FF000000"/>
        <sz val="11.0"/>
      </rPr>
      <t>a.</t>
    </r>
    <r>
      <rPr>
        <rFont val="Arial"/>
        <color rgb="FF000000"/>
        <sz val="11.0"/>
      </rPr>
      <t xml:space="preserve"> </t>
    </r>
  </si>
  <si>
    <t xml:space="preserve">Of which Counter-Cyclical Capital Buffer (CCyB) (if applicable) </t>
  </si>
  <si>
    <r>
      <rPr>
        <rFont val="Cambria"/>
        <color rgb="FF000000"/>
        <sz val="11.0"/>
      </rPr>
      <t>b.</t>
    </r>
    <r>
      <rPr>
        <rFont val="Arial"/>
        <color rgb="FF000000"/>
        <sz val="11.0"/>
      </rPr>
      <t xml:space="preserve"> </t>
    </r>
  </si>
  <si>
    <t xml:space="preserve">Of which Sectoral Capital Requirements (SCR) (if applicable) </t>
  </si>
  <si>
    <t>i.</t>
  </si>
  <si>
    <t xml:space="preserve">Sector 1 </t>
  </si>
  <si>
    <t>ii.</t>
  </si>
  <si>
    <t xml:space="preserve">Sector 2 </t>
  </si>
  <si>
    <t>iii.</t>
  </si>
  <si>
    <t xml:space="preserve">Sector 3 </t>
  </si>
  <si>
    <t>Tier 2 Capital</t>
  </si>
  <si>
    <t>Total qualifying capital</t>
  </si>
  <si>
    <t>Core CAR</t>
  </si>
  <si>
    <t xml:space="preserve">Of which CCyB (if applicable) expressed as % of RWA </t>
  </si>
  <si>
    <t>Of which SCR (if applicable) expressed as % of Sectoral RWA</t>
  </si>
  <si>
    <t xml:space="preserve">CAR </t>
  </si>
  <si>
    <t>Leverage ratio</t>
  </si>
  <si>
    <t>Item 5: Loans and NPL by Sectoral Classification</t>
  </si>
  <si>
    <t>S.no</t>
  </si>
  <si>
    <t>Sector</t>
  </si>
  <si>
    <t>Current Period</t>
  </si>
  <si>
    <t>COPPY</t>
  </si>
  <si>
    <t xml:space="preserve">Total Loans </t>
  </si>
  <si>
    <t xml:space="preserve">NPL </t>
  </si>
  <si>
    <t xml:space="preserve">Agriculture </t>
  </si>
  <si>
    <t xml:space="preserve">Manufacturing/Industry </t>
  </si>
  <si>
    <r>
      <rPr>
        <rFont val="Cambr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</si>
  <si>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 xml:space="preserve">Service &amp; Tourism  </t>
  </si>
  <si>
    <t xml:space="preserve">Trade &amp; Commerce </t>
  </si>
  <si>
    <t xml:space="preserve">Housing </t>
  </si>
  <si>
    <r>
      <rPr>
        <rFont val="Cambria"/>
        <color rgb="FF000000"/>
        <sz val="10.0"/>
      </rPr>
      <t>f.</t>
    </r>
    <r>
      <rPr>
        <rFont val="Arial"/>
        <color rgb="FF000000"/>
        <sz val="10.0"/>
      </rPr>
      <t xml:space="preserve"> </t>
    </r>
  </si>
  <si>
    <t xml:space="preserve">Transport </t>
  </si>
  <si>
    <t xml:space="preserve">Loans to Purchase Securities </t>
  </si>
  <si>
    <t>Personal Loan</t>
  </si>
  <si>
    <r>
      <rPr>
        <rFont val="Cambria"/>
        <color rgb="FF000000"/>
        <sz val="10.0"/>
      </rPr>
      <t>i.</t>
    </r>
    <r>
      <rPr>
        <rFont val="Arial"/>
        <color rgb="FF000000"/>
        <sz val="10.0"/>
      </rPr>
      <t xml:space="preserve"> </t>
    </r>
  </si>
  <si>
    <t xml:space="preserve">Education Loan </t>
  </si>
  <si>
    <r>
      <rPr>
        <rFont val="Cambria"/>
        <color rgb="FF000000"/>
        <sz val="10.0"/>
      </rPr>
      <t>j.</t>
    </r>
    <r>
      <rPr>
        <rFont val="Arial"/>
        <color rgb="FF000000"/>
        <sz val="10.0"/>
      </rPr>
      <t xml:space="preserve"> </t>
    </r>
  </si>
  <si>
    <t xml:space="preserve">Loan Against Term Deposit </t>
  </si>
  <si>
    <t>k.</t>
  </si>
  <si>
    <t xml:space="preserve">Loans to FI(s) </t>
  </si>
  <si>
    <r>
      <rPr>
        <rFont val="Cambria"/>
        <color rgb="FF000000"/>
        <sz val="10.0"/>
      </rPr>
      <t>l.</t>
    </r>
    <r>
      <rPr>
        <rFont val="Arial"/>
        <color rgb="FF000000"/>
        <sz val="10.0"/>
      </rPr>
      <t xml:space="preserve"> </t>
    </r>
  </si>
  <si>
    <t xml:space="preserve">Infrastructure Loan </t>
  </si>
  <si>
    <t>m.</t>
  </si>
  <si>
    <t xml:space="preserve">Staff loan (incentive) </t>
  </si>
  <si>
    <t>n.</t>
  </si>
  <si>
    <t xml:space="preserve">Loans to Govt. Owned Corporation </t>
  </si>
  <si>
    <t>o.</t>
  </si>
  <si>
    <t xml:space="preserve">Consumer Loan (GE) </t>
  </si>
  <si>
    <t>Total</t>
  </si>
  <si>
    <t xml:space="preserve">Item 6: Loans (Over-drafts and term loans) by type of counter-party </t>
  </si>
  <si>
    <t>Counter-party</t>
  </si>
  <si>
    <t xml:space="preserve">Overdrafts </t>
  </si>
  <si>
    <r>
      <rPr>
        <rFont val="Cambria"/>
        <color rgb="FF000000"/>
        <sz val="11.0"/>
      </rPr>
      <t>a.</t>
    </r>
    <r>
      <rPr>
        <rFont val="Arial"/>
        <color rgb="FF000000"/>
        <sz val="11.0"/>
      </rPr>
      <t xml:space="preserve"> </t>
    </r>
  </si>
  <si>
    <t>Government</t>
  </si>
  <si>
    <r>
      <rPr>
        <rFont val="Cambria"/>
        <color rgb="FF000000"/>
        <sz val="11.0"/>
      </rPr>
      <t>b.</t>
    </r>
    <r>
      <rPr>
        <rFont val="Arial"/>
        <color rgb="FF000000"/>
        <sz val="11.0"/>
      </rPr>
      <t xml:space="preserve"> </t>
    </r>
  </si>
  <si>
    <t>Government Corporations</t>
  </si>
  <si>
    <r>
      <rPr>
        <rFont val="Cambria"/>
        <color rgb="FF000000"/>
        <sz val="11.0"/>
      </rPr>
      <t>c.</t>
    </r>
    <r>
      <rPr>
        <rFont val="Arial"/>
        <color rgb="FF000000"/>
        <sz val="11.0"/>
      </rPr>
      <t xml:space="preserve"> </t>
    </r>
  </si>
  <si>
    <t>Public Companies</t>
  </si>
  <si>
    <r>
      <rPr>
        <rFont val="Cambria"/>
        <color rgb="FF000000"/>
        <sz val="11.0"/>
      </rPr>
      <t>d.</t>
    </r>
    <r>
      <rPr>
        <rFont val="Arial"/>
        <color rgb="FF000000"/>
        <sz val="11.0"/>
      </rPr>
      <t xml:space="preserve"> </t>
    </r>
  </si>
  <si>
    <t>Private Companies</t>
  </si>
  <si>
    <r>
      <rPr>
        <rFont val="Cambria"/>
        <color rgb="FF000000"/>
        <sz val="11.0"/>
      </rPr>
      <t>e.</t>
    </r>
    <r>
      <rPr>
        <rFont val="Arial"/>
        <color rgb="FF000000"/>
        <sz val="11.0"/>
      </rPr>
      <t xml:space="preserve"> </t>
    </r>
  </si>
  <si>
    <t>Individuals</t>
  </si>
  <si>
    <r>
      <rPr>
        <rFont val="Cambria"/>
        <color rgb="FF000000"/>
        <sz val="11.0"/>
      </rPr>
      <t>f.</t>
    </r>
    <r>
      <rPr>
        <rFont val="Arial"/>
        <color rgb="FF000000"/>
        <sz val="11.0"/>
      </rPr>
      <t xml:space="preserve"> </t>
    </r>
  </si>
  <si>
    <t>Commercial Banks</t>
  </si>
  <si>
    <r>
      <rPr>
        <rFont val="Cambria"/>
        <color rgb="FF000000"/>
        <sz val="11.0"/>
      </rPr>
      <t>g.</t>
    </r>
    <r>
      <rPr>
        <rFont val="Arial"/>
        <color rgb="FF000000"/>
        <sz val="11.0"/>
      </rPr>
      <t xml:space="preserve"> </t>
    </r>
  </si>
  <si>
    <t>Non-Bank Financial Institutions</t>
  </si>
  <si>
    <t xml:space="preserve">Term Loans </t>
  </si>
  <si>
    <r>
      <rPr>
        <rFont val="Cambria"/>
        <color rgb="FF000000"/>
        <sz val="11.0"/>
      </rPr>
      <t>a.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</si>
  <si>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b.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</si>
  <si>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c.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</si>
  <si>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d.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</si>
  <si>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e.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</si>
  <si>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f.</t>
    </r>
    <r>
      <rPr>
        <rFont val="Arial"/>
        <color rgb="FF000000"/>
        <sz val="11.0"/>
      </rPr>
      <t xml:space="preserve"> </t>
    </r>
  </si>
  <si>
    <r>
      <rPr>
        <rFont val="Cambria"/>
        <color rgb="FF000000"/>
        <sz val="11.0"/>
      </rPr>
      <t>g.</t>
    </r>
    <r>
      <rPr>
        <rFont val="Arial"/>
        <color rgb="FF000000"/>
        <sz val="11.0"/>
      </rPr>
      <t xml:space="preserve"> </t>
    </r>
  </si>
  <si>
    <t xml:space="preserve">Total </t>
  </si>
  <si>
    <t>_ftn1</t>
  </si>
  <si>
    <t>On Demand</t>
  </si>
  <si>
    <t xml:space="preserve">1-30 days </t>
  </si>
  <si>
    <t xml:space="preserve">31 to 90 days </t>
  </si>
  <si>
    <t xml:space="preserve">91-180 days </t>
  </si>
  <si>
    <t xml:space="preserve">181-270 days </t>
  </si>
  <si>
    <t xml:space="preserve">271-365 days </t>
  </si>
  <si>
    <t xml:space="preserve">Over 1 year </t>
  </si>
  <si>
    <t>Cash in hand</t>
  </si>
  <si>
    <t>Govt. Securities</t>
  </si>
  <si>
    <t xml:space="preserve">Investment securities </t>
  </si>
  <si>
    <t xml:space="preserve">Loans &amp; advances to banks </t>
  </si>
  <si>
    <t xml:space="preserve">Loans &amp; advances to customers </t>
  </si>
  <si>
    <t xml:space="preserve">Other assets </t>
  </si>
  <si>
    <t xml:space="preserve">TOTAL </t>
  </si>
  <si>
    <t>Amounts owed to other banks</t>
  </si>
  <si>
    <t>Demand deposits</t>
  </si>
  <si>
    <t>Savings deposits</t>
  </si>
  <si>
    <t>Time deposits</t>
  </si>
  <si>
    <t>Bonds &amp; other negotiable instruments</t>
  </si>
  <si>
    <t>Other liabilities</t>
  </si>
  <si>
    <t>Assets/Liabilities</t>
  </si>
  <si>
    <t>Net Mismatch in each Time Interval</t>
  </si>
  <si>
    <t xml:space="preserve">Cumulative Net Mismatch </t>
  </si>
  <si>
    <t>Other Liabilities</t>
  </si>
  <si>
    <t>Assets/Liablities</t>
  </si>
  <si>
    <t>Net Mismatch in each Time interval</t>
  </si>
  <si>
    <t>Cumulative Net Mismatch</t>
  </si>
  <si>
    <t>Item 9: Assets and Liabilities by time-to-re-pricing (Current Period and COPPY</t>
  </si>
  <si>
    <t>As of period ending December 31, 2015</t>
  </si>
  <si>
    <t>Time to re-pricing</t>
  </si>
  <si>
    <t>Non-interest bearing</t>
  </si>
  <si>
    <t>0-3 Months</t>
  </si>
  <si>
    <t>3- 6 Months</t>
  </si>
  <si>
    <t>6-12 months</t>
  </si>
  <si>
    <t>More than 12 months</t>
  </si>
  <si>
    <t xml:space="preserve">Cash and Balances with Banks </t>
  </si>
  <si>
    <t xml:space="preserve">Treasury Bills </t>
  </si>
  <si>
    <t xml:space="preserve">Loans and Advances </t>
  </si>
  <si>
    <t>Investment securities</t>
  </si>
  <si>
    <t>Other Assets</t>
  </si>
  <si>
    <t>Total financial assets</t>
  </si>
  <si>
    <t xml:space="preserve">Liabilities  </t>
  </si>
  <si>
    <t xml:space="preserve">Deposits </t>
  </si>
  <si>
    <t>Borrowings</t>
  </si>
  <si>
    <t>Total financial liabilities</t>
  </si>
  <si>
    <t>Total interest Re-pricing gap</t>
  </si>
  <si>
    <t xml:space="preserve">Item 10: Non performing Loans and Provisions </t>
  </si>
  <si>
    <t xml:space="preserve">Amount of NPLs (Gross) </t>
  </si>
  <si>
    <r>
      <rPr>
        <rFont val="Georg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</si>
  <si>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t>Substandard</t>
  </si>
  <si>
    <r>
      <rPr>
        <rFont val="Georgia"/>
        <color rgb="FF000000"/>
        <sz val="10.0"/>
      </rPr>
      <t>b.</t>
    </r>
    <r>
      <rPr>
        <rFont val="Arial"/>
        <color rgb="FF000000"/>
        <sz val="10.0"/>
      </rPr>
      <t xml:space="preserve"> </t>
    </r>
  </si>
  <si>
    <t xml:space="preserve">Doubtful </t>
  </si>
  <si>
    <r>
      <rPr>
        <rFont val="Georg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</si>
  <si>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>Loss</t>
  </si>
  <si>
    <t>Specific Provisions</t>
  </si>
  <si>
    <r>
      <rPr>
        <rFont val="Georg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</si>
  <si>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t xml:space="preserve">b. </t>
  </si>
  <si>
    <r>
      <rPr>
        <rFont val="Georg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</si>
  <si>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 xml:space="preserve">Interest-in-Suspense </t>
  </si>
  <si>
    <r>
      <rPr>
        <rFont val="Georg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</si>
  <si>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r>
      <rPr>
        <rFont val="Georgia"/>
        <color rgb="FF000000"/>
        <sz val="10.0"/>
      </rPr>
      <t>b.</t>
    </r>
    <r>
      <rPr>
        <rFont val="Arial"/>
        <color rgb="FF000000"/>
        <sz val="10.0"/>
      </rPr>
      <t xml:space="preserve"> </t>
    </r>
  </si>
  <si>
    <r>
      <rPr>
        <rFont val="Georg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</si>
  <si>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>Net NPLS</t>
  </si>
  <si>
    <r>
      <rPr>
        <rFont val="Georg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</si>
  <si>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r>
      <rPr>
        <rFont val="Georgia"/>
        <color rgb="FF000000"/>
        <sz val="10.0"/>
      </rPr>
      <t>b.</t>
    </r>
    <r>
      <rPr>
        <rFont val="Arial"/>
        <color rgb="FF000000"/>
        <sz val="10.0"/>
      </rPr>
      <t xml:space="preserve"> </t>
    </r>
  </si>
  <si>
    <r>
      <rPr>
        <rFont val="Georg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</si>
  <si>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 xml:space="preserve">Gross NPLs to Gross Loans </t>
  </si>
  <si>
    <t xml:space="preserve">Net NPLs to Net loans </t>
  </si>
  <si>
    <t>General Provisions</t>
  </si>
  <si>
    <r>
      <rPr>
        <rFont val="Georg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</si>
  <si>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t>Standard</t>
  </si>
  <si>
    <r>
      <rPr>
        <rFont val="Georgia"/>
        <color rgb="FF000000"/>
        <sz val="10.0"/>
      </rPr>
      <t>b.</t>
    </r>
    <r>
      <rPr>
        <rFont val="Arial"/>
        <color rgb="FF000000"/>
        <sz val="10.0"/>
      </rPr>
      <t xml:space="preserve"> </t>
    </r>
  </si>
  <si>
    <t>Watch</t>
  </si>
  <si>
    <t>Item 11: Assets and Investments</t>
  </si>
  <si>
    <t xml:space="preserve">S.no </t>
  </si>
  <si>
    <t>Investment</t>
  </si>
  <si>
    <t>Marketable Securities (Interest Earning)</t>
  </si>
  <si>
    <r>
      <rPr>
        <rFont val="Cambria"/>
        <color rgb="FF000000"/>
        <sz val="10.0"/>
      </rPr>
      <t>a.</t>
    </r>
    <r>
      <rPr>
        <rFont val="Arial"/>
        <color rgb="FF000000"/>
        <sz val="10.0"/>
      </rPr>
      <t xml:space="preserve"> </t>
    </r>
  </si>
  <si>
    <t>RMA Securities</t>
  </si>
  <si>
    <r>
      <rPr>
        <rFont val="Cambria"/>
        <color rgb="FF000000"/>
        <sz val="10.0"/>
      </rPr>
      <t>b.</t>
    </r>
    <r>
      <rPr>
        <rFont val="Arial"/>
        <color rgb="FF000000"/>
        <sz val="10.0"/>
      </rPr>
      <t xml:space="preserve"> </t>
    </r>
  </si>
  <si>
    <t>RGOB Bonds/Securities</t>
  </si>
  <si>
    <r>
      <rPr>
        <rFont val="Cambria"/>
        <color rgb="FF000000"/>
        <sz val="10.0"/>
      </rPr>
      <t>c.</t>
    </r>
    <r>
      <rPr>
        <rFont val="Arial"/>
        <color rgb="FF000000"/>
        <sz val="10.0"/>
      </rPr>
      <t xml:space="preserve"> </t>
    </r>
  </si>
  <si>
    <t>Corporate Bonds</t>
  </si>
  <si>
    <r>
      <rPr>
        <rFont val="Cambria"/>
        <color rgb="FF000000"/>
        <sz val="10.0"/>
      </rPr>
      <t>d.</t>
    </r>
    <r>
      <rPr>
        <rFont val="Arial"/>
        <color rgb="FF000000"/>
        <sz val="10.0"/>
      </rPr>
      <t xml:space="preserve"> </t>
    </r>
  </si>
  <si>
    <t>Others</t>
  </si>
  <si>
    <t>Sub-total</t>
  </si>
  <si>
    <t xml:space="preserve">Equity Investments </t>
  </si>
  <si>
    <r>
      <rPr>
        <rFont val="Cambria"/>
        <color rgb="FF000000"/>
        <sz val="10.0"/>
      </rPr>
      <t>e.</t>
    </r>
    <r>
      <rPr>
        <rFont val="Arial"/>
        <color rgb="FF000000"/>
        <sz val="10.0"/>
      </rPr>
      <t xml:space="preserve"> </t>
    </r>
  </si>
  <si>
    <r>
      <rPr>
        <rFont val="Cambria"/>
        <color rgb="FF000000"/>
        <sz val="10.0"/>
      </rPr>
      <t>f.</t>
    </r>
    <r>
      <rPr>
        <rFont val="Arial"/>
        <color rgb="FF000000"/>
        <sz val="10.0"/>
      </rPr>
      <t xml:space="preserve"> </t>
    </r>
  </si>
  <si>
    <r>
      <rPr>
        <rFont val="Cambria"/>
        <color rgb="FF000000"/>
        <sz val="10.0"/>
      </rPr>
      <t>g.</t>
    </r>
    <r>
      <rPr>
        <rFont val="Arial"/>
        <color rgb="FF000000"/>
        <sz val="10.0"/>
      </rPr>
      <t xml:space="preserve"> </t>
    </r>
  </si>
  <si>
    <r>
      <rPr>
        <rFont val="Cambria"/>
        <color rgb="FF000000"/>
        <sz val="10.0"/>
      </rPr>
      <t>h.</t>
    </r>
    <r>
      <rPr>
        <rFont val="Arial"/>
        <color rgb="FF000000"/>
        <sz val="10.0"/>
      </rPr>
      <t xml:space="preserve"> </t>
    </r>
  </si>
  <si>
    <t>Less</t>
  </si>
  <si>
    <r>
      <rPr>
        <rFont val="Cambria"/>
        <color rgb="FF000000"/>
        <sz val="10.0"/>
      </rPr>
      <t>i.</t>
    </r>
    <r>
      <rPr>
        <rFont val="Arial"/>
        <color rgb="FF000000"/>
        <sz val="10.0"/>
      </rPr>
      <t xml:space="preserve"> </t>
    </r>
  </si>
  <si>
    <t>Fixed Assets</t>
  </si>
  <si>
    <r>
      <rPr>
        <rFont val="Cambria"/>
        <color rgb="FF000000"/>
        <sz val="10.0"/>
      </rPr>
      <t>j.</t>
    </r>
    <r>
      <rPr>
        <rFont val="Arial"/>
        <color rgb="FF000000"/>
        <sz val="10.0"/>
      </rPr>
      <t xml:space="preserve"> </t>
    </r>
  </si>
  <si>
    <t>Fixed Assets (Gross)</t>
  </si>
  <si>
    <r>
      <rPr>
        <rFont val="Cambria"/>
        <color rgb="FF000000"/>
        <sz val="10.0"/>
      </rPr>
      <t>k.</t>
    </r>
    <r>
      <rPr>
        <rFont val="Arial"/>
        <color rgb="FF000000"/>
        <sz val="10.0"/>
      </rPr>
      <t xml:space="preserve"> </t>
    </r>
  </si>
  <si>
    <t>Accumulated Depreciation</t>
  </si>
  <si>
    <r>
      <rPr>
        <rFont val="Cambria"/>
        <color rgb="FF000000"/>
        <sz val="10.0"/>
      </rPr>
      <t>l.</t>
    </r>
    <r>
      <rPr>
        <rFont val="Arial"/>
        <color rgb="FF000000"/>
        <sz val="10.0"/>
      </rPr>
      <t xml:space="preserve"> </t>
    </r>
  </si>
  <si>
    <t>Fixed Assets (Net Book Value)</t>
  </si>
  <si>
    <t xml:space="preserve">Item 12: Foreign exchange assets and liabilities (Current Period and 
COPPY ) 
</t>
  </si>
  <si>
    <t xml:space="preserve">CURRENCY </t>
  </si>
  <si>
    <t xml:space="preserve">Liquid Foreign Currency Holdings (Up to one week) </t>
  </si>
  <si>
    <t>Long Term Foreign Currency Holdings (More than one week)</t>
  </si>
  <si>
    <t xml:space="preserve">Nu. In millions </t>
  </si>
  <si>
    <t>Assets in Foreign Currency</t>
  </si>
  <si>
    <t>Liabilitie s in Foreign Currency</t>
  </si>
  <si>
    <t>Net Short Term Position</t>
  </si>
  <si>
    <t>Liabilities in Foreign Currency</t>
  </si>
  <si>
    <t>Long Term Net Position</t>
  </si>
  <si>
    <t>OVERALL Net Position</t>
  </si>
  <si>
    <t>Overall Net Position*</t>
  </si>
  <si>
    <t xml:space="preserve">3 = 1 - 2 </t>
  </si>
  <si>
    <t xml:space="preserve">6 = 4 - 5 </t>
  </si>
  <si>
    <t xml:space="preserve">7 = 3 + 6 </t>
  </si>
  <si>
    <t>USD</t>
  </si>
  <si>
    <t xml:space="preserve">EURO </t>
  </si>
  <si>
    <t>AUD</t>
  </si>
  <si>
    <t xml:space="preserve">CAD </t>
  </si>
  <si>
    <t xml:space="preserve">HKD </t>
  </si>
  <si>
    <t>GBP</t>
  </si>
  <si>
    <t>JYP</t>
  </si>
  <si>
    <t xml:space="preserve">Item 13: Geographical Distribution of Exposures </t>
  </si>
  <si>
    <t xml:space="preserve">Domestic </t>
  </si>
  <si>
    <t xml:space="preserve">India </t>
  </si>
  <si>
    <t xml:space="preserve">Other </t>
  </si>
  <si>
    <t>Demand deposits held with other  banks</t>
  </si>
  <si>
    <t>Time deposits held with other  banks</t>
  </si>
  <si>
    <t xml:space="preserve">Item 14: Credit Risk Exposures by collateral </t>
  </si>
  <si>
    <t xml:space="preserve">Particular </t>
  </si>
  <si>
    <t>Secured Loans</t>
  </si>
  <si>
    <r>
      <rPr>
        <rFont val="Cambria"/>
        <color rgb="FF000000"/>
        <sz val="11.0"/>
      </rPr>
      <t>a.</t>
    </r>
    <r>
      <rPr>
        <rFont val="Arial"/>
        <color rgb="FF000000"/>
        <sz val="11.0"/>
      </rPr>
      <t xml:space="preserve"> </t>
    </r>
  </si>
  <si>
    <t>Loans secured by physical/ real estate collateral</t>
  </si>
  <si>
    <r>
      <rPr>
        <rFont val="Cambria"/>
        <color rgb="FF000000"/>
        <sz val="11.0"/>
      </rPr>
      <t>b.</t>
    </r>
    <r>
      <rPr>
        <rFont val="Arial"/>
        <color rgb="FF000000"/>
        <sz val="11.0"/>
      </rPr>
      <t xml:space="preserve"> </t>
    </r>
  </si>
  <si>
    <t>Loans secured by financial collateral</t>
  </si>
  <si>
    <r>
      <rPr>
        <rFont val="Cambria"/>
        <color rgb="FF000000"/>
        <sz val="11.0"/>
      </rPr>
      <t>c.</t>
    </r>
    <r>
      <rPr>
        <rFont val="Arial"/>
        <color rgb="FF000000"/>
        <sz val="11.0"/>
      </rPr>
      <t xml:space="preserve"> </t>
    </r>
  </si>
  <si>
    <t>Loans secured by guarantees</t>
  </si>
  <si>
    <t>Unsecured Loans</t>
  </si>
  <si>
    <t>Total Loans</t>
  </si>
  <si>
    <t xml:space="preserve">Item 15: Earnings Ratios (%) </t>
  </si>
  <si>
    <t xml:space="preserve">S. no </t>
  </si>
  <si>
    <t xml:space="preserve">Ratio </t>
  </si>
  <si>
    <t>Interest Income as a percentage of Average Assets</t>
  </si>
  <si>
    <t>Non-interest income as a percentage of Average Assets</t>
  </si>
  <si>
    <t>Operating Profit as a percentage of Average Assets</t>
  </si>
  <si>
    <t>Return on Assets</t>
  </si>
  <si>
    <t>Business (Deposits plus advances) per employee</t>
  </si>
  <si>
    <t>Profit per employee</t>
  </si>
  <si>
    <t xml:space="preserve">Item 16: Penalties imposed by the RMA in the past period </t>
  </si>
  <si>
    <t xml:space="preserve">S.No </t>
  </si>
  <si>
    <t xml:space="preserve">Current Period (year for which disclosure is being made) </t>
  </si>
  <si>
    <t xml:space="preserve">the </t>
  </si>
  <si>
    <t xml:space="preserve">Corresponding period of the previous year (COPPY) </t>
  </si>
  <si>
    <t xml:space="preserve">Reason  for  Penalty Imposed </t>
  </si>
  <si>
    <t xml:space="preserve">Penalty Imposed* </t>
  </si>
  <si>
    <t xml:space="preserve">Item 17: Customer Complaints </t>
  </si>
  <si>
    <t xml:space="preserve"> COPPY </t>
  </si>
  <si>
    <t>No. of complaints pending at the beginning of the year</t>
  </si>
  <si>
    <t>No. of complaints received during the year</t>
  </si>
  <si>
    <t>No. of complaints redressed during the year</t>
  </si>
  <si>
    <t>No. of complaints pending at the end of the year</t>
  </si>
  <si>
    <t xml:space="preserve">Item 18: Provisioning Coverage Ratio </t>
  </si>
  <si>
    <t xml:space="preserve">Year </t>
  </si>
  <si>
    <t xml:space="preserve">Gross NPL </t>
  </si>
  <si>
    <t>Additional NPL</t>
  </si>
  <si>
    <t>Additional specific provisions</t>
  </si>
  <si>
    <t>Additional</t>
  </si>
  <si>
    <t>Required PCR</t>
  </si>
  <si>
    <t>Accretion to the buffer</t>
  </si>
  <si>
    <t>Countercyclical provisioning buffer (Stock)</t>
  </si>
  <si>
    <t>Interest-In-Suspense A/C</t>
  </si>
  <si>
    <t>(60% of Additional NPL</t>
  </si>
  <si>
    <t xml:space="preserve">6= (60%* Col. 3) </t>
  </si>
  <si>
    <t xml:space="preserve">7 = (6-5-4) </t>
  </si>
  <si>
    <t>Current Year</t>
  </si>
  <si>
    <t>Item 19: Concentration of Credit and Deposits</t>
  </si>
  <si>
    <t>Particular</t>
  </si>
  <si>
    <t>End  of Period</t>
  </si>
  <si>
    <t xml:space="preserve">Current </t>
  </si>
  <si>
    <t>Total loans to 10 largest borrowers</t>
  </si>
  <si>
    <t>As % of total Loans</t>
  </si>
  <si>
    <t>Total deposits of the 10 largest depositors</t>
  </si>
  <si>
    <t>As % of total deposits</t>
  </si>
  <si>
    <t xml:space="preserve">Item 20: Exposure to 5 Largest NPL accounts </t>
  </si>
  <si>
    <t>Five largest NPL accounts</t>
  </si>
  <si>
    <t>As % of total NPLs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</si>
</sst>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* #,##0.00_);_(* \(#,##0.00\);_(* &quot;-&quot;??_);_(@_)"/>
    <numFmt numFmtId="165" formatCode="#,##0.00_ ;[Red]\-#,##0.00\ "/>
  </numFmts>
  <fonts count="30">
    <font>
      <sz val="11.0"/>
      <color theme="1"/>
      <name val="Calibri"/>
      <scheme val="minor"/>
    </font>
    <font>
      <b/>
      <sz val="14.0"/>
      <color rgb="FF000000"/>
      <name val="Cambria"/>
    </font>
    <font>
      <sz val="14.0"/>
      <color theme="1"/>
      <name val="Cambria"/>
    </font>
    <font>
      <b/>
      <sz val="11.0"/>
      <color rgb="FF000000"/>
      <name val="Cambria"/>
    </font>
    <font>
      <sz val="11.0"/>
      <color rgb="FF000000"/>
      <name val="Cambria"/>
    </font>
    <font>
      <sz val="11.0"/>
      <color theme="1"/>
      <name val="Calibri"/>
    </font>
    <font>
      <sz val="10.0"/>
      <color rgb="FF000000"/>
      <name val="Arial"/>
    </font>
    <font>
      <i/>
      <sz val="11.0"/>
      <color rgb="FF000000"/>
      <name val="Cambria"/>
    </font>
    <font>
      <sz val="11.0"/>
      <color rgb="FFFF0000"/>
      <name val="Cambria"/>
    </font>
    <font/>
    <font>
      <b/>
      <sz val="10.0"/>
      <color rgb="FF000000"/>
      <name val="Arial"/>
    </font>
    <font>
      <b/>
      <sz val="10.0"/>
      <color rgb="FF000000"/>
      <name val="Georgia"/>
    </font>
    <font>
      <u/>
      <sz val="11.0"/>
      <color theme="10"/>
      <name val="Calibri"/>
    </font>
    <font>
      <sz val="10.0"/>
      <color rgb="FF000000"/>
      <name val="Cambria"/>
    </font>
    <font>
      <sz val="10.0"/>
      <color theme="1"/>
      <name val="Arial"/>
    </font>
    <font>
      <sz val="10.0"/>
      <color theme="1"/>
      <name val="Cambria"/>
    </font>
    <font>
      <sz val="10.0"/>
      <color theme="1"/>
      <name val="Calibri"/>
    </font>
    <font>
      <b/>
      <sz val="10.0"/>
      <color rgb="FF000000"/>
      <name val="Cambria"/>
    </font>
    <font>
      <b/>
      <sz val="10.0"/>
      <color theme="1"/>
      <name val="Cambria"/>
    </font>
    <font>
      <b/>
      <sz val="10.0"/>
      <color theme="1"/>
      <name val="Calibri"/>
    </font>
    <font>
      <b/>
      <sz val="11.0"/>
      <color rgb="FF000000"/>
      <name val="Georgia"/>
    </font>
    <font>
      <b/>
      <sz val="11.0"/>
      <color theme="1"/>
      <name val="Calibri"/>
    </font>
    <font>
      <b/>
      <u/>
      <sz val="14.0"/>
      <color rgb="FF000000"/>
      <name val="Cambria"/>
    </font>
    <font>
      <b/>
      <u/>
      <sz val="14.0"/>
      <color rgb="FF000000"/>
      <name val="Cambria"/>
    </font>
    <font>
      <sz val="10.0"/>
      <color rgb="FF000000"/>
      <name val="Georgia"/>
    </font>
    <font>
      <b/>
      <sz val="11.0"/>
      <color rgb="FF000000"/>
      <name val="Calibri"/>
    </font>
    <font>
      <b/>
      <i/>
      <sz val="11.0"/>
      <color rgb="FF000000"/>
      <name val="Cambria"/>
    </font>
    <font>
      <sz val="10.0"/>
      <color rgb="FFFF0000"/>
      <name val="Arial"/>
    </font>
    <font>
      <sz val="11.0"/>
      <color rgb="FF000000"/>
      <name val="Georgia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1" fillId="0" fontId="3" numFmtId="0" xfId="0" applyAlignment="1" applyBorder="1" applyFont="1">
      <alignment horizontal="center" shrinkToFit="0" vertical="top" wrapText="1"/>
    </xf>
    <xf borderId="1" fillId="0" fontId="4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shrinkToFit="0" wrapText="1"/>
    </xf>
    <xf borderId="0" fillId="0" fontId="5" numFmtId="0" xfId="0" applyFont="1"/>
    <xf borderId="2" fillId="0" fontId="3" numFmtId="0" xfId="0" applyAlignment="1" applyBorder="1" applyFont="1">
      <alignment horizontal="center" shrinkToFit="0" vertical="top" wrapText="1"/>
    </xf>
    <xf borderId="2" fillId="0" fontId="3" numFmtId="0" xfId="0" applyAlignment="1" applyBorder="1" applyFont="1">
      <alignment horizontal="left" shrinkToFit="0" wrapText="1"/>
    </xf>
    <xf borderId="2" fillId="0" fontId="4" numFmtId="4" xfId="0" applyAlignment="1" applyBorder="1" applyFont="1" applyNumberFormat="1">
      <alignment horizontal="right" shrinkToFit="0" wrapText="1"/>
    </xf>
    <xf borderId="2" fillId="0" fontId="4" numFmtId="0" xfId="0" applyAlignment="1" applyBorder="1" applyFont="1">
      <alignment horizontal="center" shrinkToFit="0" vertical="top" wrapText="1"/>
    </xf>
    <xf borderId="2" fillId="0" fontId="4" numFmtId="0" xfId="0" applyAlignment="1" applyBorder="1" applyFont="1">
      <alignment horizontal="left" shrinkToFit="0" wrapText="1"/>
    </xf>
    <xf borderId="1" fillId="0" fontId="4" numFmtId="0" xfId="0" applyAlignment="1" applyBorder="1" applyFont="1">
      <alignment horizontal="left" shrinkToFit="0" wrapText="1"/>
    </xf>
    <xf borderId="2" fillId="0" fontId="6" numFmtId="4" xfId="0" applyAlignment="1" applyBorder="1" applyFont="1" applyNumberFormat="1">
      <alignment horizontal="right" shrinkToFit="0" wrapText="1"/>
    </xf>
    <xf borderId="1" fillId="0" fontId="4" numFmtId="4" xfId="0" applyAlignment="1" applyBorder="1" applyFont="1" applyNumberFormat="1">
      <alignment horizontal="right" shrinkToFit="0" wrapText="1"/>
    </xf>
    <xf borderId="2" fillId="0" fontId="7" numFmtId="0" xfId="0" applyAlignment="1" applyBorder="1" applyFont="1">
      <alignment horizontal="center" shrinkToFit="0" wrapText="1"/>
    </xf>
    <xf borderId="2" fillId="0" fontId="4" numFmtId="0" xfId="0" applyAlignment="1" applyBorder="1" applyFont="1">
      <alignment horizontal="left" shrinkToFit="0" vertical="top" wrapText="1"/>
    </xf>
    <xf borderId="2" fillId="0" fontId="4" numFmtId="4" xfId="0" applyAlignment="1" applyBorder="1" applyFont="1" applyNumberFormat="1">
      <alignment horizontal="right" shrinkToFit="0" vertical="top" wrapText="1"/>
    </xf>
    <xf borderId="2" fillId="0" fontId="8" numFmtId="0" xfId="0" applyAlignment="1" applyBorder="1" applyFont="1">
      <alignment horizontal="left" shrinkToFit="0" wrapText="1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right" shrinkToFit="0" wrapText="1"/>
    </xf>
    <xf borderId="2" fillId="0" fontId="3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2" fillId="0" fontId="4" numFmtId="2" xfId="0" applyAlignment="1" applyBorder="1" applyFont="1" applyNumberFormat="1">
      <alignment horizontal="right" shrinkToFit="0" wrapText="1"/>
    </xf>
    <xf borderId="2" fillId="0" fontId="4" numFmtId="0" xfId="0" applyAlignment="1" applyBorder="1" applyFont="1">
      <alignment horizontal="center" shrinkToFit="0" wrapText="1"/>
    </xf>
    <xf borderId="2" fillId="0" fontId="4" numFmtId="2" xfId="0" applyAlignment="1" applyBorder="1" applyFont="1" applyNumberFormat="1">
      <alignment horizontal="right" shrinkToFit="0" vertical="top" wrapText="1"/>
    </xf>
    <xf borderId="2" fillId="0" fontId="6" numFmtId="164" xfId="0" applyAlignment="1" applyBorder="1" applyFont="1" applyNumberFormat="1">
      <alignment horizontal="right" shrinkToFit="0" wrapText="1"/>
    </xf>
    <xf borderId="2" fillId="0" fontId="4" numFmtId="164" xfId="0" applyAlignment="1" applyBorder="1" applyFont="1" applyNumberFormat="1">
      <alignment horizontal="right" shrinkToFit="0" wrapText="1"/>
    </xf>
    <xf borderId="1" fillId="0" fontId="6" numFmtId="164" xfId="0" applyAlignment="1" applyBorder="1" applyFont="1" applyNumberFormat="1">
      <alignment horizontal="right" shrinkToFit="0" wrapText="1"/>
    </xf>
    <xf borderId="1" fillId="0" fontId="4" numFmtId="164" xfId="0" applyAlignment="1" applyBorder="1" applyFont="1" applyNumberFormat="1">
      <alignment horizontal="right" shrinkToFit="0" wrapText="1"/>
    </xf>
    <xf borderId="0" fillId="0" fontId="4" numFmtId="0" xfId="0" applyAlignment="1" applyFont="1">
      <alignment horizontal="center" shrinkToFit="0" vertical="top" wrapText="1"/>
    </xf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 shrinkToFit="0" wrapText="1"/>
    </xf>
    <xf borderId="3" fillId="0" fontId="9" numFmtId="0" xfId="0" applyBorder="1" applyFont="1"/>
    <xf borderId="2" fillId="0" fontId="3" numFmtId="0" xfId="0" applyAlignment="1" applyBorder="1" applyFont="1">
      <alignment horizontal="center" vertical="top"/>
    </xf>
    <xf borderId="4" fillId="0" fontId="9" numFmtId="0" xfId="0" applyBorder="1" applyFont="1"/>
    <xf borderId="2" fillId="0" fontId="6" numFmtId="4" xfId="0" applyAlignment="1" applyBorder="1" applyFont="1" applyNumberFormat="1">
      <alignment horizontal="right" shrinkToFit="0" vertical="top" wrapText="1"/>
    </xf>
    <xf borderId="2" fillId="0" fontId="4" numFmtId="164" xfId="0" applyAlignment="1" applyBorder="1" applyFont="1" applyNumberFormat="1">
      <alignment horizontal="center" shrinkToFit="0" vertical="top" wrapText="1"/>
    </xf>
    <xf borderId="1" fillId="0" fontId="6" numFmtId="4" xfId="0" applyAlignment="1" applyBorder="1" applyFont="1" applyNumberFormat="1">
      <alignment horizontal="right" shrinkToFit="0" vertical="top" wrapText="1"/>
    </xf>
    <xf borderId="1" fillId="0" fontId="4" numFmtId="164" xfId="0" applyAlignment="1" applyBorder="1" applyFont="1" applyNumberFormat="1">
      <alignment horizontal="center" shrinkToFit="0" vertical="top" wrapText="1"/>
    </xf>
    <xf borderId="1" fillId="0" fontId="6" numFmtId="164" xfId="0" applyAlignment="1" applyBorder="1" applyFont="1" applyNumberFormat="1">
      <alignment horizontal="right" shrinkToFit="0" vertical="top" wrapText="1"/>
    </xf>
    <xf borderId="2" fillId="0" fontId="5" numFmtId="164" xfId="0" applyBorder="1" applyFont="1" applyNumberFormat="1"/>
    <xf borderId="2" fillId="0" fontId="4" numFmtId="164" xfId="0" applyAlignment="1" applyBorder="1" applyFont="1" applyNumberFormat="1">
      <alignment horizontal="right" shrinkToFit="0" vertical="top" wrapText="1"/>
    </xf>
    <xf borderId="2" fillId="0" fontId="4" numFmtId="0" xfId="0" applyAlignment="1" applyBorder="1" applyFont="1">
      <alignment horizontal="right" shrinkToFit="0" vertical="top" wrapText="1"/>
    </xf>
    <xf borderId="2" fillId="0" fontId="4" numFmtId="2" xfId="0" applyAlignment="1" applyBorder="1" applyFont="1" applyNumberFormat="1">
      <alignment horizontal="center" shrinkToFit="0" vertical="top" wrapText="1"/>
    </xf>
    <xf borderId="2" fillId="0" fontId="3" numFmtId="0" xfId="0" applyAlignment="1" applyBorder="1" applyFont="1">
      <alignment horizontal="left" shrinkToFit="0" vertical="center" wrapText="1"/>
    </xf>
    <xf borderId="2" fillId="0" fontId="10" numFmtId="4" xfId="0" applyAlignment="1" applyBorder="1" applyFont="1" applyNumberFormat="1">
      <alignment shrinkToFit="0" wrapText="1"/>
    </xf>
    <xf borderId="2" fillId="0" fontId="10" numFmtId="164" xfId="0" applyAlignment="1" applyBorder="1" applyFont="1" applyNumberFormat="1">
      <alignment shrinkToFit="0" wrapText="1"/>
    </xf>
    <xf borderId="0" fillId="0" fontId="5" numFmtId="164" xfId="0" applyFont="1" applyNumberFormat="1"/>
    <xf borderId="2" fillId="0" fontId="11" numFmtId="0" xfId="0" applyAlignment="1" applyBorder="1" applyFont="1">
      <alignment horizontal="center" shrinkToFit="0" vertical="top" wrapText="1"/>
    </xf>
    <xf borderId="2" fillId="0" fontId="4" numFmtId="164" xfId="0" applyAlignment="1" applyBorder="1" applyFont="1" applyNumberFormat="1">
      <alignment horizontal="left" shrinkToFit="0" vertical="top" wrapText="1"/>
    </xf>
    <xf borderId="2" fillId="0" fontId="7" numFmtId="0" xfId="0" applyAlignment="1" applyBorder="1" applyFont="1">
      <alignment horizontal="left" shrinkToFit="0" wrapText="1"/>
    </xf>
    <xf borderId="2" fillId="0" fontId="4" numFmtId="164" xfId="0" applyAlignment="1" applyBorder="1" applyFont="1" applyNumberFormat="1">
      <alignment horizontal="left" shrinkToFit="0" wrapText="1"/>
    </xf>
    <xf borderId="2" fillId="0" fontId="7" numFmtId="0" xfId="0" applyAlignment="1" applyBorder="1" applyFont="1">
      <alignment horizontal="right" shrinkToFit="0" wrapText="1"/>
    </xf>
    <xf borderId="2" fillId="0" fontId="3" numFmtId="164" xfId="0" applyAlignment="1" applyBorder="1" applyFont="1" applyNumberFormat="1">
      <alignment horizontal="left" shrinkToFit="0" vertical="top" wrapText="1"/>
    </xf>
    <xf borderId="2" fillId="0" fontId="5" numFmtId="0" xfId="0" applyAlignment="1" applyBorder="1" applyFont="1">
      <alignment horizontal="center"/>
    </xf>
    <xf borderId="2" fillId="0" fontId="12" numFmtId="0" xfId="0" applyAlignment="1" applyBorder="1" applyFont="1">
      <alignment horizontal="center"/>
    </xf>
    <xf borderId="5" fillId="0" fontId="3" numFmtId="0" xfId="0" applyAlignment="1" applyBorder="1" applyFont="1">
      <alignment horizontal="center" shrinkToFit="0" vertical="top" wrapText="1"/>
    </xf>
    <xf borderId="6" fillId="0" fontId="9" numFmtId="0" xfId="0" applyBorder="1" applyFont="1"/>
    <xf borderId="5" fillId="0" fontId="4" numFmtId="0" xfId="0" applyAlignment="1" applyBorder="1" applyFont="1">
      <alignment horizontal="center" shrinkToFit="0" wrapText="1"/>
    </xf>
    <xf borderId="2" fillId="0" fontId="13" numFmtId="0" xfId="0" applyAlignment="1" applyBorder="1" applyFont="1">
      <alignment horizontal="center" shrinkToFit="0" wrapText="1"/>
    </xf>
    <xf borderId="1" fillId="0" fontId="13" numFmtId="0" xfId="0" applyAlignment="1" applyBorder="1" applyFont="1">
      <alignment horizontal="center" shrinkToFit="0" wrapText="1"/>
    </xf>
    <xf borderId="1" fillId="0" fontId="13" numFmtId="0" xfId="0" applyAlignment="1" applyBorder="1" applyFont="1">
      <alignment horizontal="left" shrinkToFit="0" wrapText="1"/>
    </xf>
    <xf borderId="2" fillId="0" fontId="14" numFmtId="4" xfId="0" applyAlignment="1" applyBorder="1" applyFont="1" applyNumberFormat="1">
      <alignment shrinkToFit="0" vertical="top" wrapText="1"/>
    </xf>
    <xf borderId="2" fillId="0" fontId="15" numFmtId="4" xfId="0" applyAlignment="1" applyBorder="1" applyFont="1" applyNumberFormat="1">
      <alignment shrinkToFit="0" vertical="top" wrapText="1"/>
    </xf>
    <xf borderId="2" fillId="0" fontId="16" numFmtId="4" xfId="0" applyAlignment="1" applyBorder="1" applyFont="1" applyNumberFormat="1">
      <alignment shrinkToFit="0" vertical="top" wrapText="1"/>
    </xf>
    <xf borderId="2" fillId="0" fontId="14" numFmtId="164" xfId="0" applyAlignment="1" applyBorder="1" applyFont="1" applyNumberFormat="1">
      <alignment horizontal="right" shrinkToFit="0" vertical="top" wrapText="1"/>
    </xf>
    <xf borderId="2" fillId="0" fontId="14" numFmtId="164" xfId="0" applyAlignment="1" applyBorder="1" applyFont="1" applyNumberFormat="1">
      <alignment shrinkToFit="0" vertical="top" wrapText="1"/>
    </xf>
    <xf borderId="2" fillId="0" fontId="13" numFmtId="0" xfId="0" applyAlignment="1" applyBorder="1" applyFont="1">
      <alignment horizontal="left" shrinkToFit="0" wrapText="1"/>
    </xf>
    <xf borderId="2" fillId="0" fontId="15" numFmtId="2" xfId="0" applyAlignment="1" applyBorder="1" applyFont="1" applyNumberFormat="1">
      <alignment horizontal="right" shrinkToFit="0" vertical="top" wrapText="1"/>
    </xf>
    <xf borderId="2" fillId="0" fontId="15" numFmtId="4" xfId="0" applyAlignment="1" applyBorder="1" applyFont="1" applyNumberFormat="1">
      <alignment horizontal="right" shrinkToFit="0" vertical="top" wrapText="1"/>
    </xf>
    <xf borderId="2" fillId="0" fontId="16" numFmtId="4" xfId="0" applyAlignment="1" applyBorder="1" applyFont="1" applyNumberFormat="1">
      <alignment horizontal="right" shrinkToFit="0" vertical="top" wrapText="1"/>
    </xf>
    <xf borderId="2" fillId="0" fontId="15" numFmtId="2" xfId="0" applyAlignment="1" applyBorder="1" applyFont="1" applyNumberFormat="1">
      <alignment shrinkToFit="0" vertical="top" wrapText="1"/>
    </xf>
    <xf borderId="2" fillId="0" fontId="15" numFmtId="0" xfId="0" applyAlignment="1" applyBorder="1" applyFont="1">
      <alignment shrinkToFit="0" vertical="top" wrapText="1"/>
    </xf>
    <xf borderId="2" fillId="0" fontId="15" numFmtId="0" xfId="0" applyAlignment="1" applyBorder="1" applyFont="1">
      <alignment horizontal="left" shrinkToFit="0" vertical="top" wrapText="1"/>
    </xf>
    <xf borderId="0" fillId="0" fontId="13" numFmtId="0" xfId="0" applyAlignment="1" applyFont="1">
      <alignment horizontal="left" shrinkToFit="0" wrapText="1"/>
    </xf>
    <xf borderId="2" fillId="0" fontId="17" numFmtId="0" xfId="0" applyAlignment="1" applyBorder="1" applyFont="1">
      <alignment horizontal="left" shrinkToFit="0" wrapText="1"/>
    </xf>
    <xf borderId="2" fillId="0" fontId="18" numFmtId="4" xfId="0" applyAlignment="1" applyBorder="1" applyFont="1" applyNumberFormat="1">
      <alignment shrinkToFit="0" vertical="top" wrapText="1"/>
    </xf>
    <xf borderId="2" fillId="0" fontId="19" numFmtId="4" xfId="0" applyAlignment="1" applyBorder="1" applyFont="1" applyNumberFormat="1">
      <alignment shrinkToFit="0" vertical="top" wrapText="1"/>
    </xf>
    <xf borderId="2" fillId="0" fontId="3" numFmtId="0" xfId="0" applyAlignment="1" applyBorder="1" applyFont="1">
      <alignment horizontal="left" shrinkToFit="0" vertical="top" wrapText="1"/>
    </xf>
    <xf borderId="2" fillId="0" fontId="20" numFmtId="0" xfId="0" applyAlignment="1" applyBorder="1" applyFont="1">
      <alignment horizontal="center" shrinkToFit="0" vertical="top" wrapText="1"/>
    </xf>
    <xf borderId="2" fillId="0" fontId="14" numFmtId="4" xfId="0" applyAlignment="1" applyBorder="1" applyFont="1" applyNumberFormat="1">
      <alignment horizontal="right"/>
    </xf>
    <xf borderId="2" fillId="0" fontId="14" numFmtId="4" xfId="0" applyAlignment="1" applyBorder="1" applyFont="1" applyNumberFormat="1">
      <alignment horizontal="right" shrinkToFit="0" vertical="top" wrapText="1"/>
    </xf>
    <xf borderId="2" fillId="0" fontId="14" numFmtId="4" xfId="0" applyAlignment="1" applyBorder="1" applyFont="1" applyNumberFormat="1">
      <alignment horizontal="right" shrinkToFit="0" wrapText="1"/>
    </xf>
    <xf borderId="2" fillId="0" fontId="4" numFmtId="0" xfId="0" applyAlignment="1" applyBorder="1" applyFont="1">
      <alignment horizontal="right" shrinkToFit="0" wrapText="1"/>
    </xf>
    <xf borderId="2" fillId="0" fontId="21" numFmtId="4" xfId="0" applyBorder="1" applyFont="1" applyNumberFormat="1"/>
    <xf borderId="0" fillId="0" fontId="22" numFmtId="0" xfId="0" applyAlignment="1" applyFont="1">
      <alignment horizontal="left"/>
    </xf>
    <xf borderId="2" fillId="0" fontId="17" numFmtId="0" xfId="0" applyAlignment="1" applyBorder="1" applyFont="1">
      <alignment horizontal="center" shrinkToFit="0" vertical="top" wrapText="1"/>
    </xf>
    <xf borderId="0" fillId="0" fontId="5" numFmtId="0" xfId="0" applyAlignment="1" applyFont="1">
      <alignment horizontal="center"/>
    </xf>
    <xf borderId="2" fillId="0" fontId="13" numFmtId="0" xfId="0" applyAlignment="1" applyBorder="1" applyFont="1">
      <alignment horizontal="left" shrinkToFit="0" vertical="top" wrapText="1"/>
    </xf>
    <xf borderId="2" fillId="0" fontId="5" numFmtId="0" xfId="0" applyBorder="1" applyFont="1"/>
    <xf borderId="2" fillId="0" fontId="17" numFmtId="0" xfId="0" applyAlignment="1" applyBorder="1" applyFont="1">
      <alignment horizontal="left" shrinkToFit="0" vertical="top" wrapText="1"/>
    </xf>
    <xf borderId="2" fillId="0" fontId="4" numFmtId="164" xfId="0" applyAlignment="1" applyBorder="1" applyFont="1" applyNumberFormat="1">
      <alignment horizontal="right" vertical="top"/>
    </xf>
    <xf borderId="2" fillId="0" fontId="4" numFmtId="164" xfId="0" applyAlignment="1" applyBorder="1" applyFont="1" applyNumberFormat="1">
      <alignment vertical="top"/>
    </xf>
    <xf borderId="2" fillId="0" fontId="3" numFmtId="164" xfId="0" applyAlignment="1" applyBorder="1" applyFont="1" applyNumberFormat="1">
      <alignment horizontal="right" shrinkToFit="0" vertical="top" wrapText="1"/>
    </xf>
    <xf borderId="2" fillId="0" fontId="3" numFmtId="164" xfId="0" applyAlignment="1" applyBorder="1" applyFont="1" applyNumberFormat="1">
      <alignment vertical="top"/>
    </xf>
    <xf borderId="2" fillId="0" fontId="3" numFmtId="164" xfId="0" applyAlignment="1" applyBorder="1" applyFont="1" applyNumberFormat="1">
      <alignment horizontal="right" vertical="top"/>
    </xf>
    <xf borderId="7" fillId="0" fontId="23" numFmtId="0" xfId="0" applyBorder="1" applyFont="1"/>
    <xf borderId="7" fillId="0" fontId="1" numFmtId="0" xfId="0" applyBorder="1" applyFont="1"/>
    <xf borderId="2" fillId="0" fontId="17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vertical="top"/>
    </xf>
    <xf borderId="2" fillId="0" fontId="4" numFmtId="0" xfId="0" applyAlignment="1" applyBorder="1" applyFont="1">
      <alignment horizontal="left" vertical="top"/>
    </xf>
    <xf borderId="2" fillId="0" fontId="4" numFmtId="164" xfId="0" applyAlignment="1" applyBorder="1" applyFont="1" applyNumberFormat="1">
      <alignment horizontal="left" vertical="top"/>
    </xf>
    <xf borderId="5" fillId="0" fontId="3" numFmtId="0" xfId="0" applyAlignment="1" applyBorder="1" applyFont="1">
      <alignment horizontal="center" shrinkToFit="0" vertical="center" wrapText="1"/>
    </xf>
    <xf borderId="8" fillId="0" fontId="9" numFmtId="0" xfId="0" applyBorder="1" applyFont="1"/>
    <xf borderId="2" fillId="0" fontId="4" numFmtId="0" xfId="0" applyAlignment="1" applyBorder="1" applyFont="1">
      <alignment shrinkToFit="0" vertical="top" wrapText="1"/>
    </xf>
    <xf borderId="2" fillId="0" fontId="3" numFmtId="164" xfId="0" applyAlignment="1" applyBorder="1" applyFont="1" applyNumberFormat="1">
      <alignment horizontal="left" shrinkToFit="0" vertical="center" wrapText="1"/>
    </xf>
    <xf borderId="5" fillId="0" fontId="3" numFmtId="0" xfId="0" applyAlignment="1" applyBorder="1" applyFont="1">
      <alignment horizontal="left" shrinkToFit="0" vertical="top" wrapText="1"/>
    </xf>
    <xf borderId="2" fillId="0" fontId="3" numFmtId="164" xfId="0" applyAlignment="1" applyBorder="1" applyFont="1" applyNumberFormat="1">
      <alignment shrinkToFit="0" vertical="top" wrapText="1"/>
    </xf>
    <xf borderId="2" fillId="0" fontId="11" numFmtId="0" xfId="0" applyAlignment="1" applyBorder="1" applyFont="1">
      <alignment horizontal="left" shrinkToFit="0" vertical="top" wrapText="1"/>
    </xf>
    <xf borderId="2" fillId="0" fontId="13" numFmtId="0" xfId="0" applyAlignment="1" applyBorder="1" applyFont="1">
      <alignment horizontal="center" shrinkToFit="0" vertical="top" wrapText="1"/>
    </xf>
    <xf borderId="2" fillId="0" fontId="3" numFmtId="4" xfId="0" applyAlignment="1" applyBorder="1" applyFont="1" applyNumberFormat="1">
      <alignment horizontal="right" shrinkToFit="0" vertical="top" wrapText="1"/>
    </xf>
    <xf borderId="2" fillId="0" fontId="24" numFmtId="0" xfId="0" applyAlignment="1" applyBorder="1" applyFont="1">
      <alignment horizontal="center" shrinkToFit="0" vertical="top" wrapText="1"/>
    </xf>
    <xf borderId="0" fillId="0" fontId="5" numFmtId="4" xfId="0" applyFont="1" applyNumberFormat="1"/>
    <xf borderId="2" fillId="0" fontId="4" numFmtId="39" xfId="0" applyAlignment="1" applyBorder="1" applyFont="1" applyNumberFormat="1">
      <alignment horizontal="right" shrinkToFit="0" vertical="top" wrapText="1"/>
    </xf>
    <xf borderId="0" fillId="0" fontId="25" numFmtId="164" xfId="0" applyFont="1" applyNumberFormat="1"/>
    <xf borderId="0" fillId="0" fontId="24" numFmtId="0" xfId="0" applyAlignment="1" applyFont="1">
      <alignment horizontal="left" shrinkToFit="0" vertical="top" wrapText="1"/>
    </xf>
    <xf borderId="0" fillId="0" fontId="4" numFmtId="4" xfId="0" applyAlignment="1" applyFont="1" applyNumberFormat="1">
      <alignment horizontal="right" shrinkToFit="0" vertical="top" wrapText="1"/>
    </xf>
    <xf borderId="2" fillId="0" fontId="3" numFmtId="4" xfId="0" applyAlignment="1" applyBorder="1" applyFont="1" applyNumberFormat="1">
      <alignment horizontal="center" shrinkToFit="0" vertical="center" wrapText="1"/>
    </xf>
    <xf borderId="2" fillId="0" fontId="26" numFmtId="0" xfId="0" applyAlignment="1" applyBorder="1" applyFont="1">
      <alignment horizontal="left" shrinkToFit="0" wrapText="1"/>
    </xf>
    <xf borderId="5" fillId="0" fontId="7" numFmtId="0" xfId="0" applyAlignment="1" applyBorder="1" applyFont="1">
      <alignment horizontal="center"/>
    </xf>
    <xf borderId="8" fillId="0" fontId="7" numFmtId="0" xfId="0" applyBorder="1" applyFont="1"/>
    <xf borderId="6" fillId="0" fontId="7" numFmtId="0" xfId="0" applyBorder="1" applyFont="1"/>
    <xf borderId="2" fillId="0" fontId="6" numFmtId="0" xfId="0" applyAlignment="1" applyBorder="1" applyFont="1">
      <alignment horizontal="left" shrinkToFit="0" wrapText="1"/>
    </xf>
    <xf borderId="0" fillId="0" fontId="27" numFmtId="165" xfId="0" applyFont="1" applyNumberFormat="1"/>
    <xf borderId="1" fillId="0" fontId="17" numFmtId="0" xfId="0" applyAlignment="1" applyBorder="1" applyFont="1">
      <alignment horizontal="center" shrinkToFit="0" vertical="center" wrapText="1"/>
    </xf>
    <xf borderId="9" fillId="0" fontId="17" numFmtId="0" xfId="0" applyAlignment="1" applyBorder="1" applyFont="1">
      <alignment horizontal="center" vertical="center"/>
    </xf>
    <xf borderId="10" fillId="0" fontId="9" numFmtId="0" xfId="0" applyBorder="1" applyFont="1"/>
    <xf borderId="11" fillId="0" fontId="9" numFmtId="0" xfId="0" applyBorder="1" applyFont="1"/>
    <xf borderId="5" fillId="0" fontId="17" numFmtId="0" xfId="0" applyAlignment="1" applyBorder="1" applyFont="1">
      <alignment horizontal="center" shrinkToFit="0" vertical="center" wrapText="1"/>
    </xf>
    <xf borderId="9" fillId="0" fontId="17" numFmtId="0" xfId="0" applyAlignment="1" applyBorder="1" applyFont="1">
      <alignment horizontal="center" shrinkToFit="0" wrapText="1"/>
    </xf>
    <xf borderId="2" fillId="0" fontId="17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left" shrinkToFit="0" wrapText="1"/>
    </xf>
    <xf borderId="1" fillId="0" fontId="6" numFmtId="4" xfId="0" applyAlignment="1" applyBorder="1" applyFont="1" applyNumberFormat="1">
      <alignment horizontal="center" shrinkToFit="0" wrapText="1"/>
    </xf>
    <xf borderId="1" fillId="0" fontId="4" numFmtId="4" xfId="0" applyAlignment="1" applyBorder="1" applyFont="1" applyNumberFormat="1">
      <alignment horizontal="center" shrinkToFit="0" wrapText="1"/>
    </xf>
    <xf borderId="2" fillId="0" fontId="6" numFmtId="4" xfId="0" applyAlignment="1" applyBorder="1" applyFont="1" applyNumberFormat="1">
      <alignment horizontal="center" shrinkToFit="0" wrapText="1"/>
    </xf>
    <xf borderId="2" fillId="0" fontId="4" numFmtId="4" xfId="0" applyAlignment="1" applyBorder="1" applyFont="1" applyNumberFormat="1">
      <alignment horizontal="center" shrinkToFit="0" wrapText="1"/>
    </xf>
    <xf borderId="1" fillId="0" fontId="4" numFmtId="0" xfId="0" applyAlignment="1" applyBorder="1" applyFont="1">
      <alignment horizontal="left" shrinkToFit="0" vertical="top" wrapText="1"/>
    </xf>
    <xf borderId="2" fillId="0" fontId="10" numFmtId="4" xfId="0" applyAlignment="1" applyBorder="1" applyFont="1" applyNumberFormat="1">
      <alignment horizontal="right" shrinkToFit="0" wrapText="1"/>
    </xf>
    <xf borderId="2" fillId="0" fontId="4" numFmtId="164" xfId="0" applyAlignment="1" applyBorder="1" applyFont="1" applyNumberFormat="1">
      <alignment vertical="center"/>
    </xf>
    <xf borderId="2" fillId="0" fontId="4" numFmtId="164" xfId="0" applyAlignment="1" applyBorder="1" applyFont="1" applyNumberFormat="1">
      <alignment horizontal="center" shrinkToFit="0" vertical="center" wrapText="1"/>
    </xf>
    <xf borderId="2" fillId="0" fontId="4" numFmtId="164" xfId="0" applyAlignment="1" applyBorder="1" applyFont="1" applyNumberFormat="1">
      <alignment horizontal="left" shrinkToFit="0" vertical="center" wrapText="1"/>
    </xf>
    <xf borderId="2" fillId="0" fontId="4" numFmtId="164" xfId="0" applyAlignment="1" applyBorder="1" applyFont="1" applyNumberFormat="1">
      <alignment horizontal="right" shrinkToFit="0" vertical="center" wrapText="1"/>
    </xf>
    <xf borderId="2" fillId="0" fontId="28" numFmtId="0" xfId="0" applyAlignment="1" applyBorder="1" applyFont="1">
      <alignment horizontal="center" shrinkToFit="0" vertical="top" wrapText="1"/>
    </xf>
    <xf borderId="5" fillId="0" fontId="28" numFmtId="0" xfId="0" applyAlignment="1" applyBorder="1" applyFont="1">
      <alignment horizontal="left" shrinkToFit="0" vertical="top" wrapText="1"/>
    </xf>
    <xf borderId="2" fillId="0" fontId="28" numFmtId="0" xfId="0" applyAlignment="1" applyBorder="1" applyFont="1">
      <alignment horizontal="left" shrinkToFit="0" vertical="top" wrapText="1"/>
    </xf>
    <xf borderId="1" fillId="0" fontId="13" numFmtId="0" xfId="0" applyAlignment="1" applyBorder="1" applyFont="1">
      <alignment horizontal="center" shrinkToFit="0" vertical="top" wrapText="1"/>
    </xf>
    <xf borderId="1" fillId="0" fontId="29" numFmtId="4" xfId="0" applyAlignment="1" applyBorder="1" applyFont="1" applyNumberFormat="1">
      <alignment horizontal="left" shrinkToFit="0" wrapText="1"/>
    </xf>
    <xf borderId="1" fillId="0" fontId="4" numFmtId="164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27.57"/>
    <col customWidth="1" min="3" max="3" width="21.57"/>
    <col customWidth="1" min="4" max="4" width="23.14"/>
    <col customWidth="1" min="5" max="5" width="19.71"/>
    <col customWidth="1" min="6" max="6" width="30.86"/>
    <col customWidth="1" min="7" max="7" width="23.71"/>
    <col customWidth="1" min="8" max="8" width="20.86"/>
    <col customWidth="1" min="9" max="9" width="28.0"/>
    <col customWidth="1" min="10" max="29" width="8.71"/>
  </cols>
  <sheetData>
    <row r="1" ht="9.75" customHeight="1"/>
    <row r="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9.0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ht="43.5" customHeight="1">
      <c r="A4" s="3" t="s">
        <v>1</v>
      </c>
      <c r="B4" s="4"/>
      <c r="C4" s="3" t="s">
        <v>2</v>
      </c>
      <c r="D4" s="5" t="s">
        <v>3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>
      <c r="A5" s="7">
        <v>1.0</v>
      </c>
      <c r="B5" s="8" t="s">
        <v>4</v>
      </c>
      <c r="C5" s="9">
        <f t="shared" ref="C5:D5" si="1">C6+C7</f>
        <v>410781862.5</v>
      </c>
      <c r="D5" s="9">
        <f t="shared" si="1"/>
        <v>391537700.2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>
      <c r="A6" s="10" t="s">
        <v>5</v>
      </c>
      <c r="B6" s="11" t="s">
        <v>6</v>
      </c>
      <c r="C6" s="9">
        <v>3.0E8</v>
      </c>
      <c r="D6" s="9">
        <v>3.0E8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>
      <c r="A7" s="4" t="s">
        <v>7</v>
      </c>
      <c r="B7" s="12" t="s">
        <v>8</v>
      </c>
      <c r="C7" s="13">
        <v>1.107818624975E8</v>
      </c>
      <c r="D7" s="14">
        <v>9.153770021E7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0" t="s">
        <v>9</v>
      </c>
      <c r="B8" s="11" t="s">
        <v>10</v>
      </c>
      <c r="C8" s="9">
        <v>0.0</v>
      </c>
      <c r="D8" s="9">
        <v>0.0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>
      <c r="A9" s="10" t="s">
        <v>11</v>
      </c>
      <c r="B9" s="11" t="s">
        <v>12</v>
      </c>
      <c r="C9" s="9">
        <v>0.0</v>
      </c>
      <c r="D9" s="9">
        <v>0.0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15" t="s">
        <v>13</v>
      </c>
      <c r="B10" s="16"/>
      <c r="C10" s="17"/>
      <c r="D10" s="1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>
      <c r="A11" s="10" t="s">
        <v>14</v>
      </c>
      <c r="B11" s="18" t="s">
        <v>15</v>
      </c>
      <c r="C11" s="9">
        <v>0.0</v>
      </c>
      <c r="D11" s="9">
        <v>0.0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ht="10.5" customHeight="1">
      <c r="A12" s="19"/>
      <c r="B12" s="20"/>
      <c r="C12" s="21"/>
      <c r="D12" s="2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>
      <c r="A13" s="1" t="s">
        <v>16</v>
      </c>
      <c r="B13" s="2"/>
      <c r="C13" s="2"/>
      <c r="D13" s="2"/>
      <c r="E13" s="1"/>
      <c r="F13" s="2"/>
      <c r="G13" s="2"/>
      <c r="H13" s="2"/>
      <c r="I13" s="1"/>
      <c r="J13" s="2"/>
      <c r="K13" s="2"/>
      <c r="L13" s="2"/>
      <c r="M13" s="1"/>
      <c r="N13" s="2"/>
      <c r="O13" s="2"/>
      <c r="P13" s="2"/>
      <c r="Q13" s="1"/>
      <c r="R13" s="2"/>
      <c r="S13" s="2"/>
      <c r="T13" s="2"/>
      <c r="U13" s="1"/>
      <c r="V13" s="2"/>
      <c r="W13" s="2"/>
      <c r="X13" s="2"/>
      <c r="Y13" s="1"/>
      <c r="Z13" s="2"/>
      <c r="AA13" s="2"/>
      <c r="AB13" s="2"/>
      <c r="AC13" s="1"/>
    </row>
    <row r="14" ht="7.5" customHeight="1">
      <c r="A14" s="1"/>
      <c r="B14" s="2"/>
      <c r="C14" s="2"/>
      <c r="D14" s="2"/>
      <c r="E14" s="1"/>
      <c r="F14" s="2"/>
      <c r="G14" s="2"/>
      <c r="H14" s="2"/>
      <c r="I14" s="1"/>
      <c r="J14" s="2"/>
      <c r="K14" s="2"/>
      <c r="L14" s="2"/>
      <c r="M14" s="1"/>
      <c r="N14" s="2"/>
      <c r="O14" s="2"/>
      <c r="P14" s="2"/>
      <c r="Q14" s="1"/>
      <c r="R14" s="2"/>
      <c r="S14" s="2"/>
      <c r="T14" s="2"/>
      <c r="U14" s="1"/>
      <c r="V14" s="2"/>
      <c r="W14" s="2"/>
      <c r="X14" s="2"/>
      <c r="Y14" s="1"/>
      <c r="Z14" s="2"/>
      <c r="AA14" s="2"/>
      <c r="AB14" s="2"/>
      <c r="AC14" s="1"/>
    </row>
    <row r="15">
      <c r="A15" s="22" t="s">
        <v>17</v>
      </c>
      <c r="B15" s="23"/>
      <c r="C15" s="22" t="s">
        <v>2</v>
      </c>
      <c r="D15" s="5" t="s">
        <v>3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ht="18.75" customHeight="1">
      <c r="A16" s="10">
        <v>1.0</v>
      </c>
      <c r="B16" s="8" t="s">
        <v>18</v>
      </c>
      <c r="C16" s="9">
        <f t="shared" ref="C16:D16" si="2">C18+C19+C20+C21+C22+C23+C24+C25</f>
        <v>175450957</v>
      </c>
      <c r="D16" s="9">
        <f t="shared" si="2"/>
        <v>175132776.2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>
      <c r="A17" s="10" t="s">
        <v>5</v>
      </c>
      <c r="B17" s="11" t="s">
        <v>19</v>
      </c>
      <c r="C17" s="24">
        <v>0.0</v>
      </c>
      <c r="D17" s="24">
        <v>0.0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>
      <c r="A18" s="25" t="s">
        <v>7</v>
      </c>
      <c r="B18" s="11" t="s">
        <v>20</v>
      </c>
      <c r="C18" s="26">
        <v>0.0</v>
      </c>
      <c r="D18" s="26">
        <v>0.0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>
      <c r="A19" s="10" t="s">
        <v>9</v>
      </c>
      <c r="B19" s="11" t="s">
        <v>21</v>
      </c>
      <c r="C19" s="27">
        <v>1873406.1025</v>
      </c>
      <c r="D19" s="28">
        <v>1463264.1825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>
      <c r="A20" s="10" t="s">
        <v>11</v>
      </c>
      <c r="B20" s="11" t="s">
        <v>22</v>
      </c>
      <c r="C20" s="24">
        <v>0.0</v>
      </c>
      <c r="D20" s="24">
        <v>0.0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ht="15.75" customHeight="1">
      <c r="A21" s="10" t="s">
        <v>14</v>
      </c>
      <c r="B21" s="11" t="s">
        <v>23</v>
      </c>
      <c r="C21" s="24">
        <v>0.0</v>
      </c>
      <c r="D21" s="24">
        <v>0.0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ht="15.75" customHeight="1">
      <c r="A22" s="4" t="s">
        <v>24</v>
      </c>
      <c r="B22" s="12" t="s">
        <v>25</v>
      </c>
      <c r="C22" s="29">
        <v>2.3577550869650003E7</v>
      </c>
      <c r="D22" s="30">
        <v>2.36695120288E7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ht="15.75" customHeight="1">
      <c r="A23" s="10" t="s">
        <v>26</v>
      </c>
      <c r="B23" s="11" t="s">
        <v>27</v>
      </c>
      <c r="C23" s="24">
        <v>0.0</v>
      </c>
      <c r="D23" s="24">
        <v>0.0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ht="15.75" customHeight="1">
      <c r="A24" s="10" t="s">
        <v>28</v>
      </c>
      <c r="B24" s="11" t="s">
        <v>29</v>
      </c>
      <c r="C24" s="28">
        <v>1.5E8</v>
      </c>
      <c r="D24" s="28">
        <v>1.5E8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ht="15.75" customHeight="1">
      <c r="A25" s="10" t="s">
        <v>30</v>
      </c>
      <c r="B25" s="11" t="s">
        <v>31</v>
      </c>
      <c r="C25" s="24">
        <v>0.0</v>
      </c>
      <c r="D25" s="24">
        <v>0.0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ht="9.0" customHeight="1">
      <c r="A26" s="31"/>
      <c r="B26" s="20"/>
      <c r="C26" s="20"/>
      <c r="D26" s="20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ht="14.25" customHeight="1">
      <c r="A27" s="1" t="s">
        <v>32</v>
      </c>
      <c r="B27" s="2"/>
      <c r="C27" s="2"/>
      <c r="D27" s="1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ht="15.75" customHeight="1">
      <c r="A28" s="32" t="s">
        <v>17</v>
      </c>
      <c r="B28" s="32" t="s">
        <v>33</v>
      </c>
      <c r="C28" s="32" t="s">
        <v>34</v>
      </c>
      <c r="D28" s="33" t="s">
        <v>2</v>
      </c>
      <c r="E28" s="32" t="s">
        <v>34</v>
      </c>
      <c r="F28" s="34" t="s">
        <v>35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ht="15.75" customHeight="1">
      <c r="A29" s="35"/>
      <c r="B29" s="35"/>
      <c r="C29" s="35"/>
      <c r="D29" s="36" t="s">
        <v>36</v>
      </c>
      <c r="E29" s="35"/>
      <c r="F29" s="7" t="s">
        <v>37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ht="15.75" customHeight="1">
      <c r="A30" s="37"/>
      <c r="B30" s="37"/>
      <c r="C30" s="37"/>
      <c r="D30" s="7" t="s">
        <v>38</v>
      </c>
      <c r="E30" s="37"/>
      <c r="F30" s="7" t="s">
        <v>38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ht="15.75" customHeight="1">
      <c r="A31" s="10">
        <v>1.0</v>
      </c>
      <c r="B31" s="11" t="s">
        <v>39</v>
      </c>
      <c r="C31" s="38">
        <v>1.5936676319E8</v>
      </c>
      <c r="D31" s="26">
        <v>0.0</v>
      </c>
      <c r="E31" s="39">
        <v>1.2207872283999999E8</v>
      </c>
      <c r="F31" s="26">
        <v>0.0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ht="15.75" customHeight="1">
      <c r="A32" s="4">
        <v>2.0</v>
      </c>
      <c r="B32" s="12" t="s">
        <v>40</v>
      </c>
      <c r="C32" s="40"/>
      <c r="D32" s="41"/>
      <c r="E32" s="42"/>
      <c r="F32" s="43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ht="15.75" customHeight="1">
      <c r="A33" s="10">
        <v>3.0</v>
      </c>
      <c r="B33" s="11" t="s">
        <v>41</v>
      </c>
      <c r="C33" s="44">
        <v>3.8064973301000065E8</v>
      </c>
      <c r="D33" s="39">
        <v>1.9032486650500032E8</v>
      </c>
      <c r="E33" s="44">
        <v>3.413463320199996E8</v>
      </c>
      <c r="F33" s="43">
        <v>1.706731660099998E8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ht="15.75" customHeight="1">
      <c r="A34" s="25">
        <v>4.0</v>
      </c>
      <c r="B34" s="11" t="s">
        <v>42</v>
      </c>
      <c r="C34" s="40">
        <v>8.005534808169999E8</v>
      </c>
      <c r="D34" s="41">
        <v>8.005534808169999E8</v>
      </c>
      <c r="E34" s="42">
        <v>8.0932060149E8</v>
      </c>
      <c r="F34" s="43">
        <v>8.0932060149E8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ht="15.75" customHeight="1">
      <c r="A35" s="25">
        <v>5.0</v>
      </c>
      <c r="B35" s="11" t="s">
        <v>43</v>
      </c>
      <c r="C35" s="44">
        <v>9.60524377347E8</v>
      </c>
      <c r="D35" s="39">
        <v>1.4407865660205E9</v>
      </c>
      <c r="E35" s="44">
        <v>1.0169856729200002E9</v>
      </c>
      <c r="F35" s="43">
        <v>1.5254785093800004E9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ht="15.75" customHeight="1">
      <c r="A36" s="25">
        <v>6.0</v>
      </c>
      <c r="B36" s="11" t="s">
        <v>44</v>
      </c>
      <c r="C36" s="45"/>
      <c r="D36" s="46"/>
      <c r="E36" s="44"/>
      <c r="F36" s="43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ht="15.75" customHeight="1">
      <c r="A37" s="25">
        <v>7.0</v>
      </c>
      <c r="B37" s="11" t="s">
        <v>45</v>
      </c>
      <c r="C37" s="45"/>
      <c r="D37" s="46"/>
      <c r="E37" s="44"/>
      <c r="F37" s="43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ht="15.75" customHeight="1">
      <c r="A38" s="25">
        <v>8.0</v>
      </c>
      <c r="B38" s="11" t="s">
        <v>46</v>
      </c>
      <c r="C38" s="45">
        <v>1.3681249181E8</v>
      </c>
      <c r="D38" s="39">
        <v>4.1043747543E8</v>
      </c>
      <c r="E38" s="44">
        <v>1.3071410979999997E8</v>
      </c>
      <c r="F38" s="43">
        <v>3.921423293999999E8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ht="15.75" customHeight="1">
      <c r="A39" s="47" t="s">
        <v>47</v>
      </c>
      <c r="B39" s="11"/>
      <c r="C39" s="48">
        <f t="shared" ref="C39:F39" si="3">SUM(C31:C38)</f>
        <v>2437906846</v>
      </c>
      <c r="D39" s="48">
        <f t="shared" si="3"/>
        <v>2842102389</v>
      </c>
      <c r="E39" s="49">
        <f t="shared" si="3"/>
        <v>2420445439</v>
      </c>
      <c r="F39" s="49">
        <f t="shared" si="3"/>
        <v>2897614606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ht="10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ht="15.75" customHeight="1">
      <c r="A41" s="1" t="s">
        <v>48</v>
      </c>
      <c r="B41" s="2"/>
      <c r="C41" s="2"/>
      <c r="D41" s="1"/>
      <c r="E41" s="5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ht="15.75" customHeight="1">
      <c r="A42" s="51" t="s">
        <v>17</v>
      </c>
      <c r="B42" s="16"/>
      <c r="C42" s="51" t="s">
        <v>2</v>
      </c>
      <c r="D42" s="51" t="s">
        <v>35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ht="15.75" customHeight="1">
      <c r="A43" s="10">
        <v>1.0</v>
      </c>
      <c r="B43" s="11" t="s">
        <v>49</v>
      </c>
      <c r="C43" s="52">
        <v>4.107818624975E8</v>
      </c>
      <c r="D43" s="52">
        <v>3.9153770021E8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ht="15.75" customHeight="1">
      <c r="A44" s="25" t="s">
        <v>50</v>
      </c>
      <c r="B44" s="53" t="s">
        <v>51</v>
      </c>
      <c r="C44" s="54">
        <v>1.02695465624375E7</v>
      </c>
      <c r="D44" s="54">
        <v>9788442.50525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ht="15.75" customHeight="1">
      <c r="A45" s="10" t="s">
        <v>52</v>
      </c>
      <c r="B45" s="53" t="s">
        <v>53</v>
      </c>
      <c r="C45" s="16"/>
      <c r="D45" s="1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ht="15.75" customHeight="1">
      <c r="A46" s="10" t="s">
        <v>54</v>
      </c>
      <c r="B46" s="55" t="s">
        <v>55</v>
      </c>
      <c r="C46" s="16"/>
      <c r="D46" s="1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ht="15.75" customHeight="1">
      <c r="A47" s="10" t="s">
        <v>56</v>
      </c>
      <c r="B47" s="55" t="s">
        <v>57</v>
      </c>
      <c r="C47" s="16"/>
      <c r="D47" s="1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ht="15.75" customHeight="1">
      <c r="A48" s="10" t="s">
        <v>58</v>
      </c>
      <c r="B48" s="55" t="s">
        <v>59</v>
      </c>
      <c r="C48" s="16"/>
      <c r="D48" s="1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ht="15.75" customHeight="1">
      <c r="A49" s="10">
        <v>2.0</v>
      </c>
      <c r="B49" s="11" t="s">
        <v>60</v>
      </c>
      <c r="C49" s="52">
        <v>1.7545095697215E8</v>
      </c>
      <c r="D49" s="52">
        <v>1.751327762113E8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ht="15.75" customHeight="1">
      <c r="A50" s="10">
        <v>3.0</v>
      </c>
      <c r="B50" s="8" t="s">
        <v>61</v>
      </c>
      <c r="C50" s="56">
        <f t="shared" ref="C50:D50" si="4">C49+C43</f>
        <v>586232819.5</v>
      </c>
      <c r="D50" s="56">
        <f t="shared" si="4"/>
        <v>566670476.4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  <row r="51" ht="15.75" customHeight="1">
      <c r="A51" s="57"/>
      <c r="B51" s="11" t="s">
        <v>62</v>
      </c>
      <c r="C51" s="44">
        <v>12.357313699733389</v>
      </c>
      <c r="D51" s="44">
        <v>11.905058426478023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</row>
    <row r="52" ht="15.75" customHeight="1">
      <c r="A52" s="57"/>
      <c r="B52" s="53" t="s">
        <v>63</v>
      </c>
      <c r="C52" s="11"/>
      <c r="D52" s="1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</row>
    <row r="53" ht="15.75" customHeight="1">
      <c r="A53" s="58"/>
      <c r="B53" s="53" t="s">
        <v>64</v>
      </c>
      <c r="C53" s="11"/>
      <c r="D53" s="1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</row>
    <row r="54" ht="15.75" customHeight="1">
      <c r="A54" s="58"/>
      <c r="B54" s="55" t="s">
        <v>55</v>
      </c>
      <c r="C54" s="16"/>
      <c r="D54" s="1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</row>
    <row r="55" ht="15.75" customHeight="1">
      <c r="A55" s="10" t="s">
        <v>56</v>
      </c>
      <c r="B55" s="55" t="s">
        <v>57</v>
      </c>
      <c r="C55" s="16"/>
      <c r="D55" s="1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</row>
    <row r="56" ht="15.75" customHeight="1">
      <c r="A56" s="10" t="s">
        <v>58</v>
      </c>
      <c r="B56" s="55" t="s">
        <v>59</v>
      </c>
      <c r="C56" s="16"/>
      <c r="D56" s="1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</row>
    <row r="57" ht="15.75" customHeight="1">
      <c r="A57" s="10">
        <v>5.0</v>
      </c>
      <c r="B57" s="11" t="s">
        <v>65</v>
      </c>
      <c r="C57" s="45">
        <v>17.64</v>
      </c>
      <c r="D57" s="45">
        <v>17.23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ht="15.75" customHeight="1">
      <c r="A58" s="10">
        <v>6.0</v>
      </c>
      <c r="B58" s="11" t="s">
        <v>66</v>
      </c>
      <c r="C58" s="16"/>
      <c r="D58" s="45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</row>
    <row r="59" ht="11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</row>
    <row r="60" ht="15.75" customHeight="1">
      <c r="A60" s="1" t="s">
        <v>67</v>
      </c>
      <c r="B60" s="2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</row>
    <row r="61" ht="15.75" customHeight="1">
      <c r="A61" s="7" t="s">
        <v>68</v>
      </c>
      <c r="B61" s="7" t="s">
        <v>69</v>
      </c>
      <c r="C61" s="59" t="s">
        <v>70</v>
      </c>
      <c r="D61" s="60"/>
      <c r="E61" s="59" t="s">
        <v>71</v>
      </c>
      <c r="F61" s="60"/>
      <c r="G61" s="6"/>
      <c r="H61" s="6"/>
      <c r="I61" s="50"/>
      <c r="J61" s="50"/>
      <c r="K61" s="50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</row>
    <row r="62" ht="15.75" customHeight="1">
      <c r="A62" s="61"/>
      <c r="B62" s="60"/>
      <c r="C62" s="62" t="s">
        <v>72</v>
      </c>
      <c r="D62" s="62" t="s">
        <v>73</v>
      </c>
      <c r="E62" s="62" t="s">
        <v>72</v>
      </c>
      <c r="F62" s="62" t="s">
        <v>73</v>
      </c>
      <c r="G62" s="6"/>
      <c r="H62" s="6"/>
      <c r="I62" s="50"/>
      <c r="J62" s="50"/>
      <c r="K62" s="50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</row>
    <row r="63" ht="17.25" customHeight="1">
      <c r="A63" s="63" t="s">
        <v>5</v>
      </c>
      <c r="B63" s="64" t="s">
        <v>74</v>
      </c>
      <c r="C63" s="65">
        <v>1600533.98</v>
      </c>
      <c r="D63" s="66">
        <v>1022599.87</v>
      </c>
      <c r="E63" s="67">
        <v>1566334.8200000003</v>
      </c>
      <c r="F63" s="67">
        <v>1009791.5500000003</v>
      </c>
      <c r="G63" s="6"/>
      <c r="H63" s="6"/>
      <c r="I63" s="50"/>
      <c r="J63" s="50"/>
      <c r="K63" s="5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 ht="14.25" customHeight="1">
      <c r="A64" s="63" t="s">
        <v>7</v>
      </c>
      <c r="B64" s="64" t="s">
        <v>75</v>
      </c>
      <c r="C64" s="68">
        <v>2.3065036198E8</v>
      </c>
      <c r="D64" s="66">
        <v>2.0263761609999985E7</v>
      </c>
      <c r="E64" s="67">
        <v>1.7074958547000003E8</v>
      </c>
      <c r="F64" s="67">
        <v>1.6894732900000036E7</v>
      </c>
      <c r="G64" s="6"/>
      <c r="H64" s="6"/>
      <c r="I64" s="50"/>
      <c r="J64" s="50"/>
      <c r="K64" s="50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</row>
    <row r="65" ht="15.75" customHeight="1">
      <c r="A65" s="63" t="s">
        <v>76</v>
      </c>
      <c r="B65" s="64" t="s">
        <v>77</v>
      </c>
      <c r="C65" s="69">
        <v>3.590386957199999E8</v>
      </c>
      <c r="D65" s="66">
        <v>1.1018193120000005E7</v>
      </c>
      <c r="E65" s="67">
        <v>3.3113541956000006E8</v>
      </c>
      <c r="F65" s="67">
        <v>2.0543231410000026E7</v>
      </c>
      <c r="G65" s="6"/>
      <c r="H65" s="6"/>
      <c r="I65" s="50"/>
      <c r="J65" s="50"/>
      <c r="K65" s="50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</row>
    <row r="66" ht="15.75" customHeight="1">
      <c r="A66" s="62" t="s">
        <v>11</v>
      </c>
      <c r="B66" s="70" t="s">
        <v>78</v>
      </c>
      <c r="C66" s="65">
        <v>4.9754484853699994E8</v>
      </c>
      <c r="D66" s="66">
        <v>9.785136005999994E7</v>
      </c>
      <c r="E66" s="67">
        <v>4.5078886574999994E8</v>
      </c>
      <c r="F66" s="67">
        <v>5.598707369E7</v>
      </c>
      <c r="G66" s="6"/>
      <c r="H66" s="6"/>
      <c r="I66" s="50"/>
      <c r="J66" s="50"/>
      <c r="K66" s="50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</row>
    <row r="67" ht="15.75" customHeight="1">
      <c r="A67" s="62" t="s">
        <v>14</v>
      </c>
      <c r="B67" s="70" t="s">
        <v>79</v>
      </c>
      <c r="C67" s="65">
        <v>4.4965790024000007E8</v>
      </c>
      <c r="D67" s="66">
        <v>2.04885197299999E7</v>
      </c>
      <c r="E67" s="67">
        <v>4.751208192700001E8</v>
      </c>
      <c r="F67" s="67">
        <v>2.269053300000006E7</v>
      </c>
      <c r="G67" s="6"/>
      <c r="H67" s="6"/>
      <c r="I67" s="50"/>
      <c r="J67" s="50"/>
      <c r="K67" s="50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</row>
    <row r="68" ht="15.75" customHeight="1">
      <c r="A68" s="63" t="s">
        <v>80</v>
      </c>
      <c r="B68" s="64" t="s">
        <v>81</v>
      </c>
      <c r="C68" s="65">
        <v>1.5182778138699996E8</v>
      </c>
      <c r="D68" s="66">
        <v>2.1031374819999978E7</v>
      </c>
      <c r="E68" s="67">
        <v>2.1072943409E8</v>
      </c>
      <c r="F68" s="67">
        <v>3.9220573879999995E7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  <row r="69" ht="15.75" customHeight="1">
      <c r="A69" s="62" t="s">
        <v>26</v>
      </c>
      <c r="B69" s="70" t="s">
        <v>82</v>
      </c>
      <c r="C69" s="71"/>
      <c r="D69" s="71"/>
      <c r="E69" s="71"/>
      <c r="F69" s="71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</row>
    <row r="70" ht="15.75" customHeight="1">
      <c r="A70" s="62" t="s">
        <v>28</v>
      </c>
      <c r="B70" s="70" t="s">
        <v>83</v>
      </c>
      <c r="C70" s="72">
        <v>2.96179255E8</v>
      </c>
      <c r="D70" s="72">
        <v>1.316720696E7</v>
      </c>
      <c r="E70" s="72">
        <v>1.6631737252999994E8</v>
      </c>
      <c r="F70" s="73">
        <v>4644142.449999999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</row>
    <row r="71" ht="15.75" customHeight="1">
      <c r="A71" s="62" t="s">
        <v>84</v>
      </c>
      <c r="B71" s="70" t="s">
        <v>85</v>
      </c>
      <c r="C71" s="66">
        <v>7.235827030000001E7</v>
      </c>
      <c r="D71" s="66">
        <v>1675536.4610000104</v>
      </c>
      <c r="E71" s="67">
        <v>2.874335923099999E8</v>
      </c>
      <c r="F71" s="67">
        <v>6171853.650000036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</row>
    <row r="72" ht="15.75" customHeight="1">
      <c r="A72" s="62" t="s">
        <v>86</v>
      </c>
      <c r="B72" s="70" t="s">
        <v>87</v>
      </c>
      <c r="C72" s="66"/>
      <c r="D72" s="74"/>
      <c r="E72" s="67"/>
      <c r="F72" s="7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</row>
    <row r="73" ht="15.75" customHeight="1">
      <c r="A73" s="62" t="s">
        <v>88</v>
      </c>
      <c r="B73" s="70" t="s">
        <v>89</v>
      </c>
      <c r="C73" s="71"/>
      <c r="D73" s="71"/>
      <c r="E73" s="71"/>
      <c r="F73" s="71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</row>
    <row r="74" ht="15.75" customHeight="1">
      <c r="A74" s="62" t="s">
        <v>90</v>
      </c>
      <c r="B74" s="70" t="s">
        <v>91</v>
      </c>
      <c r="C74" s="71"/>
      <c r="D74" s="71"/>
      <c r="E74" s="71"/>
      <c r="F74" s="7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</row>
    <row r="75" ht="15.75" customHeight="1">
      <c r="A75" s="62" t="s">
        <v>92</v>
      </c>
      <c r="B75" s="70" t="s">
        <v>93</v>
      </c>
      <c r="C75" s="66">
        <v>2.2308739740000002E7</v>
      </c>
      <c r="D75" s="75"/>
      <c r="E75" s="67"/>
      <c r="F75" s="75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</row>
    <row r="76" ht="15.75" customHeight="1">
      <c r="A76" s="62" t="s">
        <v>94</v>
      </c>
      <c r="B76" s="70" t="s">
        <v>95</v>
      </c>
      <c r="C76" s="76"/>
      <c r="D76" s="76"/>
      <c r="E76" s="76"/>
      <c r="F76" s="76"/>
      <c r="G76" s="6"/>
      <c r="H76" s="5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ht="15.75" customHeight="1">
      <c r="A77" s="62" t="s">
        <v>96</v>
      </c>
      <c r="B77" s="70" t="s">
        <v>97</v>
      </c>
      <c r="C77" s="66">
        <v>3.567404592900006E8</v>
      </c>
      <c r="D77" s="66">
        <v>1034353.9600000381</v>
      </c>
      <c r="E77" s="67">
        <v>3.266040152699996E8</v>
      </c>
      <c r="F77" s="67">
        <v>1.2461226359999835E7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</row>
    <row r="78" ht="15.75" customHeight="1">
      <c r="A78" s="77"/>
      <c r="B78" s="78" t="s">
        <v>98</v>
      </c>
      <c r="C78" s="79">
        <f t="shared" ref="C78:F78" si="5">SUM(C63:C77)</f>
        <v>2437906846</v>
      </c>
      <c r="D78" s="79">
        <f t="shared" si="5"/>
        <v>187552906.6</v>
      </c>
      <c r="E78" s="79">
        <f t="shared" si="5"/>
        <v>2420445439</v>
      </c>
      <c r="F78" s="80">
        <f t="shared" si="5"/>
        <v>179623158.9</v>
      </c>
      <c r="G78" s="6"/>
      <c r="H78" s="5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</row>
    <row r="79" ht="9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</row>
    <row r="80" ht="15.75" customHeight="1">
      <c r="A80" s="1" t="s">
        <v>99</v>
      </c>
      <c r="B80" s="2"/>
      <c r="C80" s="6"/>
      <c r="D80" s="6"/>
      <c r="E80" s="1"/>
      <c r="F80" s="2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  <row r="81" ht="15.75" customHeight="1">
      <c r="A81" s="7" t="s">
        <v>68</v>
      </c>
      <c r="B81" s="81" t="s">
        <v>100</v>
      </c>
      <c r="C81" s="81" t="s">
        <v>70</v>
      </c>
      <c r="D81" s="81" t="s">
        <v>71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 ht="15.75" customHeight="1">
      <c r="A82" s="82">
        <v>1.0</v>
      </c>
      <c r="B82" s="8" t="s">
        <v>101</v>
      </c>
      <c r="C82" s="11"/>
      <c r="D82" s="11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</row>
    <row r="83" ht="15.75" customHeight="1">
      <c r="A83" s="10" t="s">
        <v>102</v>
      </c>
      <c r="B83" s="16" t="s">
        <v>103</v>
      </c>
      <c r="C83" s="16"/>
      <c r="D83" s="1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</row>
    <row r="84" ht="15.75" customHeight="1">
      <c r="A84" s="10" t="s">
        <v>104</v>
      </c>
      <c r="B84" s="11" t="s">
        <v>105</v>
      </c>
      <c r="C84" s="11"/>
      <c r="D84" s="11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</row>
    <row r="85" ht="15.75" customHeight="1">
      <c r="A85" s="10" t="s">
        <v>106</v>
      </c>
      <c r="B85" s="16" t="s">
        <v>107</v>
      </c>
      <c r="C85" s="38">
        <v>5.192366439E7</v>
      </c>
      <c r="D85" s="83">
        <v>3.69503421E7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</row>
    <row r="86" ht="15.75" customHeight="1">
      <c r="A86" s="10" t="s">
        <v>108</v>
      </c>
      <c r="B86" s="16" t="s">
        <v>109</v>
      </c>
      <c r="C86" s="38">
        <v>4.930222855446667E8</v>
      </c>
      <c r="D86" s="84">
        <v>4.1240331844666654E8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</row>
    <row r="87" ht="15.75" customHeight="1">
      <c r="A87" s="10" t="s">
        <v>110</v>
      </c>
      <c r="B87" s="11" t="s">
        <v>111</v>
      </c>
      <c r="C87" s="13">
        <v>2.4651114277233332E8</v>
      </c>
      <c r="D87" s="85">
        <v>2.0620165922333327E8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</row>
    <row r="88" ht="15.75" customHeight="1">
      <c r="A88" s="10" t="s">
        <v>112</v>
      </c>
      <c r="B88" s="16" t="s">
        <v>113</v>
      </c>
      <c r="C88" s="45"/>
      <c r="D88" s="4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</row>
    <row r="89" ht="15.75" customHeight="1">
      <c r="A89" s="10" t="s">
        <v>114</v>
      </c>
      <c r="B89" s="11" t="s">
        <v>115</v>
      </c>
      <c r="C89" s="86"/>
      <c r="D89" s="8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</row>
    <row r="90" ht="15.75" customHeight="1">
      <c r="A90" s="7">
        <v>2.0</v>
      </c>
      <c r="B90" s="8" t="s">
        <v>116</v>
      </c>
      <c r="C90" s="86"/>
      <c r="D90" s="8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</row>
    <row r="91" ht="15.75" customHeight="1">
      <c r="A91" s="10" t="s">
        <v>117</v>
      </c>
      <c r="B91" s="16" t="s">
        <v>103</v>
      </c>
      <c r="C91" s="45"/>
      <c r="D91" s="4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</row>
    <row r="92" ht="15.75" customHeight="1">
      <c r="A92" s="10" t="s">
        <v>118</v>
      </c>
      <c r="B92" s="11" t="s">
        <v>105</v>
      </c>
      <c r="C92" s="86"/>
      <c r="D92" s="8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</row>
    <row r="93" ht="15.75" customHeight="1">
      <c r="A93" s="10" t="s">
        <v>119</v>
      </c>
      <c r="B93" s="16" t="s">
        <v>107</v>
      </c>
      <c r="C93" s="45"/>
      <c r="D93" s="4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</row>
    <row r="94" ht="15.75" customHeight="1">
      <c r="A94" s="10" t="s">
        <v>120</v>
      </c>
      <c r="B94" s="16" t="s">
        <v>109</v>
      </c>
      <c r="C94" s="45"/>
      <c r="D94" s="4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</row>
    <row r="95" ht="15.75" customHeight="1">
      <c r="A95" s="10" t="s">
        <v>121</v>
      </c>
      <c r="B95" s="11" t="s">
        <v>111</v>
      </c>
      <c r="C95" s="13">
        <v>1.6435597534670007E9</v>
      </c>
      <c r="D95" s="13">
        <v>1.7618421193E9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  <row r="96" ht="15.75" customHeight="1">
      <c r="A96" s="10" t="s">
        <v>122</v>
      </c>
      <c r="B96" s="16" t="s">
        <v>113</v>
      </c>
      <c r="C96" s="45"/>
      <c r="D96" s="45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</row>
    <row r="97" ht="15.75" customHeight="1">
      <c r="A97" s="10" t="s">
        <v>123</v>
      </c>
      <c r="B97" s="16" t="s">
        <v>115</v>
      </c>
      <c r="C97" s="45"/>
      <c r="D97" s="45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</row>
    <row r="98" ht="15.75" customHeight="1">
      <c r="A98" s="6"/>
      <c r="B98" s="81" t="s">
        <v>124</v>
      </c>
      <c r="C98" s="87">
        <v>2.4379068461740007E9</v>
      </c>
      <c r="D98" s="87">
        <v>2.4204454390699997E9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  <row r="99" ht="6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 ht="15.75" customHeight="1">
      <c r="A100" s="88" t="s">
        <v>125</v>
      </c>
      <c r="B100" s="2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</row>
    <row r="101" ht="15.75" customHeight="1">
      <c r="A101" s="57"/>
      <c r="B101" s="89" t="s">
        <v>126</v>
      </c>
      <c r="C101" s="89" t="s">
        <v>127</v>
      </c>
      <c r="D101" s="89" t="s">
        <v>128</v>
      </c>
      <c r="E101" s="89" t="s">
        <v>129</v>
      </c>
      <c r="F101" s="89" t="s">
        <v>130</v>
      </c>
      <c r="G101" s="89" t="s">
        <v>131</v>
      </c>
      <c r="H101" s="89" t="s">
        <v>132</v>
      </c>
      <c r="I101" s="89" t="s">
        <v>124</v>
      </c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</row>
    <row r="102" ht="15.75" customHeight="1">
      <c r="A102" s="91" t="s">
        <v>133</v>
      </c>
      <c r="B102" s="92"/>
      <c r="C102" s="52">
        <v>1.0102293235699999E9</v>
      </c>
      <c r="D102" s="52">
        <v>1.32213553475E9</v>
      </c>
      <c r="E102" s="52">
        <v>0.0</v>
      </c>
      <c r="F102" s="52"/>
      <c r="G102" s="52"/>
      <c r="H102" s="52">
        <v>4.75E7</v>
      </c>
      <c r="I102" s="44">
        <f t="shared" ref="I102:I107" si="6">SUM(B102:H102)</f>
        <v>2379864858</v>
      </c>
      <c r="J102" s="50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</row>
    <row r="103" ht="15.75" customHeight="1">
      <c r="A103" s="91" t="s">
        <v>134</v>
      </c>
      <c r="B103" s="16"/>
      <c r="C103" s="16"/>
      <c r="D103" s="16"/>
      <c r="E103" s="16"/>
      <c r="F103" s="16"/>
      <c r="G103" s="16"/>
      <c r="H103" s="52">
        <v>4.0E7</v>
      </c>
      <c r="I103" s="44">
        <f t="shared" si="6"/>
        <v>40000000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</row>
    <row r="104" ht="15.75" customHeight="1">
      <c r="A104" s="91" t="s">
        <v>135</v>
      </c>
      <c r="B104" s="16"/>
      <c r="C104" s="16"/>
      <c r="D104" s="16"/>
      <c r="E104" s="16"/>
      <c r="F104" s="16"/>
      <c r="G104" s="16"/>
      <c r="H104" s="52">
        <v>7500000.0</v>
      </c>
      <c r="I104" s="44">
        <f t="shared" si="6"/>
        <v>7500000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</row>
    <row r="105" ht="15.75" customHeight="1">
      <c r="A105" s="91" t="s">
        <v>136</v>
      </c>
      <c r="B105" s="16"/>
      <c r="C105" s="16"/>
      <c r="D105" s="16"/>
      <c r="E105" s="16"/>
      <c r="F105" s="16"/>
      <c r="G105" s="16"/>
      <c r="H105" s="16"/>
      <c r="I105" s="44">
        <f t="shared" si="6"/>
        <v>0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</row>
    <row r="106" ht="15.75" customHeight="1">
      <c r="A106" s="91" t="s">
        <v>137</v>
      </c>
      <c r="B106" s="16"/>
      <c r="C106" s="52">
        <v>1.6975638500935E8</v>
      </c>
      <c r="D106" s="52">
        <v>1.534662912609999E8</v>
      </c>
      <c r="E106" s="52">
        <v>1.8304819874000007E8</v>
      </c>
      <c r="F106" s="52">
        <v>6.227557932999997E7</v>
      </c>
      <c r="G106" s="52">
        <v>1.7888653442049995E8</v>
      </c>
      <c r="H106" s="52">
        <v>1.5225743291500006E9</v>
      </c>
      <c r="I106" s="44">
        <f t="shared" si="6"/>
        <v>2270007318</v>
      </c>
      <c r="J106" s="50"/>
      <c r="K106" s="50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</row>
    <row r="107" ht="15.75" customHeight="1">
      <c r="A107" s="91" t="s">
        <v>138</v>
      </c>
      <c r="B107" s="16"/>
      <c r="C107" s="52">
        <v>1.648488283E7</v>
      </c>
      <c r="D107" s="52">
        <v>3735629.45</v>
      </c>
      <c r="E107" s="52">
        <v>0.0</v>
      </c>
      <c r="F107" s="52">
        <v>0.0</v>
      </c>
      <c r="G107" s="52">
        <v>0.0</v>
      </c>
      <c r="H107" s="52">
        <v>2.4864360160500005E7</v>
      </c>
      <c r="I107" s="44">
        <f t="shared" si="6"/>
        <v>45084872.44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</row>
    <row r="108" ht="15.75" customHeight="1">
      <c r="A108" s="93" t="s">
        <v>139</v>
      </c>
      <c r="B108" s="16"/>
      <c r="C108" s="56">
        <f t="shared" ref="C108:I108" si="7">SUM(C102:C107)</f>
        <v>1196470591</v>
      </c>
      <c r="D108" s="56">
        <f t="shared" si="7"/>
        <v>1479337455</v>
      </c>
      <c r="E108" s="56">
        <f t="shared" si="7"/>
        <v>183048198.7</v>
      </c>
      <c r="F108" s="56">
        <f t="shared" si="7"/>
        <v>62275579.33</v>
      </c>
      <c r="G108" s="56">
        <f t="shared" si="7"/>
        <v>178886534.4</v>
      </c>
      <c r="H108" s="56">
        <f t="shared" si="7"/>
        <v>1642438689</v>
      </c>
      <c r="I108" s="56">
        <f t="shared" si="7"/>
        <v>4742457049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</row>
    <row r="109" ht="15.75" customHeight="1">
      <c r="A109" s="91" t="s">
        <v>140</v>
      </c>
      <c r="B109" s="16"/>
      <c r="C109" s="16"/>
      <c r="D109" s="16"/>
      <c r="E109" s="16"/>
      <c r="F109" s="16"/>
      <c r="G109" s="16"/>
      <c r="H109" s="16"/>
      <c r="I109" s="94">
        <f t="shared" ref="I109:I114" si="8">SUM(B109:H109)</f>
        <v>0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</row>
    <row r="110" ht="15.75" customHeight="1">
      <c r="A110" s="91" t="s">
        <v>141</v>
      </c>
      <c r="B110" s="16"/>
      <c r="C110" s="52">
        <v>3.85414930343E8</v>
      </c>
      <c r="D110" s="16"/>
      <c r="E110" s="16"/>
      <c r="F110" s="16"/>
      <c r="G110" s="16"/>
      <c r="H110" s="16"/>
      <c r="I110" s="94">
        <f t="shared" si="8"/>
        <v>385414930.3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</row>
    <row r="111" ht="13.5" customHeight="1">
      <c r="A111" s="91" t="s">
        <v>142</v>
      </c>
      <c r="B111" s="16"/>
      <c r="C111" s="52">
        <v>5.7552389902E8</v>
      </c>
      <c r="D111" s="16"/>
      <c r="E111" s="16"/>
      <c r="F111" s="16"/>
      <c r="G111" s="16"/>
      <c r="H111" s="16"/>
      <c r="I111" s="94">
        <f t="shared" si="8"/>
        <v>575523899</v>
      </c>
      <c r="J111" s="50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</row>
    <row r="112" ht="15.75" customHeight="1">
      <c r="A112" s="91" t="s">
        <v>143</v>
      </c>
      <c r="B112" s="16"/>
      <c r="C112" s="52">
        <v>9.0639145851E8</v>
      </c>
      <c r="D112" s="52">
        <v>4.4552732330999994E8</v>
      </c>
      <c r="E112" s="52">
        <v>6.2992358478E8</v>
      </c>
      <c r="F112" s="52">
        <v>1.7535815564000002E8</v>
      </c>
      <c r="G112" s="52">
        <v>1.8401940140999997E8</v>
      </c>
      <c r="H112" s="52">
        <v>6.122190350400001E8</v>
      </c>
      <c r="I112" s="94">
        <f t="shared" si="8"/>
        <v>2953438959</v>
      </c>
      <c r="J112" s="50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</row>
    <row r="113" ht="15.75" customHeight="1">
      <c r="A113" s="91" t="s">
        <v>144</v>
      </c>
      <c r="B113" s="16"/>
      <c r="C113" s="16"/>
      <c r="D113" s="16"/>
      <c r="E113" s="16"/>
      <c r="F113" s="16"/>
      <c r="G113" s="16"/>
      <c r="H113" s="52">
        <v>1.5E8</v>
      </c>
      <c r="I113" s="94">
        <f t="shared" si="8"/>
        <v>150000000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</row>
    <row r="114" ht="15.75" customHeight="1">
      <c r="A114" s="91" t="s">
        <v>145</v>
      </c>
      <c r="B114" s="16"/>
      <c r="C114" s="95">
        <v>1.2685346729970393E8</v>
      </c>
      <c r="D114" s="95">
        <v>9.954480194E7</v>
      </c>
      <c r="E114" s="95">
        <v>0.0</v>
      </c>
      <c r="F114" s="95">
        <v>0.0</v>
      </c>
      <c r="G114" s="95">
        <v>1.5168099137864685E8</v>
      </c>
      <c r="H114" s="95">
        <v>3.0E8</v>
      </c>
      <c r="I114" s="94">
        <f t="shared" si="8"/>
        <v>678079260.6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</row>
    <row r="115" ht="15.75" customHeight="1">
      <c r="A115" s="81" t="s">
        <v>139</v>
      </c>
      <c r="B115" s="16"/>
      <c r="C115" s="96">
        <f t="shared" ref="C115:I115" si="9">SUM(C109:C114)</f>
        <v>1994183755</v>
      </c>
      <c r="D115" s="96">
        <f t="shared" si="9"/>
        <v>545072125.3</v>
      </c>
      <c r="E115" s="96">
        <f t="shared" si="9"/>
        <v>629923584.8</v>
      </c>
      <c r="F115" s="96">
        <f t="shared" si="9"/>
        <v>175358155.6</v>
      </c>
      <c r="G115" s="96">
        <f t="shared" si="9"/>
        <v>335700392.8</v>
      </c>
      <c r="H115" s="96">
        <f t="shared" si="9"/>
        <v>1062219035</v>
      </c>
      <c r="I115" s="96">
        <f t="shared" si="9"/>
        <v>4742457049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</row>
    <row r="116" ht="15.75" customHeight="1">
      <c r="A116" s="81" t="s">
        <v>146</v>
      </c>
      <c r="B116" s="16"/>
      <c r="C116" s="97">
        <v>0.5642928520034491</v>
      </c>
      <c r="D116" s="97">
        <v>2.7140214788684975</v>
      </c>
      <c r="E116" s="97">
        <v>0.29058794298665513</v>
      </c>
      <c r="F116" s="97">
        <v>0.35513363551706184</v>
      </c>
      <c r="G116" s="97">
        <v>0.9627886018515579</v>
      </c>
      <c r="H116" s="97">
        <v>1.5462335310613702</v>
      </c>
      <c r="I116" s="98">
        <v>1.0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</row>
    <row r="117" ht="15.75" customHeight="1">
      <c r="A117" s="81" t="s">
        <v>147</v>
      </c>
      <c r="B117" s="16"/>
      <c r="C117" s="97">
        <v>-9.420351411568542E8</v>
      </c>
      <c r="D117" s="97">
        <v>9.34265330211E8</v>
      </c>
      <c r="E117" s="97">
        <v>-4.468753860399999E8</v>
      </c>
      <c r="F117" s="97">
        <v>-1.1308257631000005E8</v>
      </c>
      <c r="G117" s="97">
        <v>-1.2491880974646747E7</v>
      </c>
      <c r="H117" s="97">
        <v>5.802196542705005E8</v>
      </c>
      <c r="I117" s="98">
        <v>0.0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 ht="15.75" customHeight="1">
      <c r="A118" s="8" t="s">
        <v>148</v>
      </c>
      <c r="B118" s="16"/>
      <c r="C118" s="97">
        <v>-9.420351411568542E8</v>
      </c>
      <c r="D118" s="97">
        <v>-7769810.945854187</v>
      </c>
      <c r="E118" s="97">
        <v>-4.546451969858541E8</v>
      </c>
      <c r="F118" s="97">
        <v>-5.677277732958541E8</v>
      </c>
      <c r="G118" s="97">
        <v>-5.802196542705009E8</v>
      </c>
      <c r="H118" s="97">
        <v>0.0</v>
      </c>
      <c r="I118" s="98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</row>
    <row r="119" ht="6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</row>
    <row r="120" ht="17.25" customHeight="1">
      <c r="A120" s="99" t="s">
        <v>125</v>
      </c>
      <c r="B120" s="100"/>
      <c r="C120" s="100"/>
      <c r="D120" s="100"/>
      <c r="E120" s="100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</row>
    <row r="121" ht="22.5" customHeight="1">
      <c r="A121" s="92"/>
      <c r="B121" s="101" t="s">
        <v>126</v>
      </c>
      <c r="C121" s="101" t="s">
        <v>127</v>
      </c>
      <c r="D121" s="101" t="s">
        <v>128</v>
      </c>
      <c r="E121" s="101" t="s">
        <v>129</v>
      </c>
      <c r="F121" s="101" t="s">
        <v>130</v>
      </c>
      <c r="G121" s="101" t="s">
        <v>131</v>
      </c>
      <c r="H121" s="101" t="s">
        <v>132</v>
      </c>
      <c r="I121" s="101" t="s">
        <v>124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</row>
    <row r="122" ht="15.75" customHeight="1">
      <c r="A122" s="91" t="s">
        <v>133</v>
      </c>
      <c r="B122" s="16"/>
      <c r="C122" s="52">
        <v>1.0211670416200001E9</v>
      </c>
      <c r="D122" s="52">
        <v>1.32200408851E9</v>
      </c>
      <c r="E122" s="52">
        <v>0.0</v>
      </c>
      <c r="F122" s="52">
        <v>0.0</v>
      </c>
      <c r="G122" s="52">
        <v>0.0</v>
      </c>
      <c r="H122" s="52">
        <v>4.0E7</v>
      </c>
      <c r="I122" s="52">
        <f t="shared" ref="I122:I127" si="10">SUM(B122:H122)</f>
        <v>2383171130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</row>
    <row r="123" ht="15.75" customHeight="1">
      <c r="A123" s="91" t="s">
        <v>134</v>
      </c>
      <c r="B123" s="102"/>
      <c r="C123" s="102"/>
      <c r="D123" s="102"/>
      <c r="E123" s="102"/>
      <c r="F123" s="102"/>
      <c r="G123" s="102"/>
      <c r="H123" s="102"/>
      <c r="I123" s="52">
        <f t="shared" si="10"/>
        <v>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</row>
    <row r="124" ht="15.75" customHeight="1">
      <c r="A124" s="91" t="s">
        <v>135</v>
      </c>
      <c r="B124" s="16"/>
      <c r="C124" s="16"/>
      <c r="D124" s="16"/>
      <c r="E124" s="16"/>
      <c r="F124" s="16"/>
      <c r="G124" s="16"/>
      <c r="H124" s="16"/>
      <c r="I124" s="52">
        <f t="shared" si="10"/>
        <v>0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</row>
    <row r="125" ht="15.75" customHeight="1">
      <c r="A125" s="91" t="s">
        <v>136</v>
      </c>
      <c r="B125" s="16"/>
      <c r="C125" s="16"/>
      <c r="D125" s="16"/>
      <c r="E125" s="16"/>
      <c r="F125" s="16"/>
      <c r="G125" s="16"/>
      <c r="H125" s="16"/>
      <c r="I125" s="52">
        <f t="shared" si="10"/>
        <v>0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</row>
    <row r="126" ht="15.75" customHeight="1">
      <c r="A126" s="91" t="s">
        <v>137</v>
      </c>
      <c r="B126" s="16"/>
      <c r="C126" s="52">
        <v>7.033864229912E8</v>
      </c>
      <c r="D126" s="52">
        <v>1.7847241086999995E8</v>
      </c>
      <c r="E126" s="52">
        <v>1.0923383183000001E8</v>
      </c>
      <c r="F126" s="52">
        <v>9.137694338999997E7</v>
      </c>
      <c r="G126" s="52">
        <v>3.3277457568999994E8</v>
      </c>
      <c r="H126" s="52">
        <v>8.64576469540499E8</v>
      </c>
      <c r="I126" s="52">
        <f t="shared" si="10"/>
        <v>2279820654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</row>
    <row r="127" ht="15.75" customHeight="1">
      <c r="A127" s="91" t="s">
        <v>138</v>
      </c>
      <c r="B127" s="16"/>
      <c r="C127" s="52">
        <v>1.500767442682999E8</v>
      </c>
      <c r="D127" s="52">
        <v>7.416130316000001E7</v>
      </c>
      <c r="E127" s="52">
        <v>1.5709360164359987E7</v>
      </c>
      <c r="F127" s="52">
        <v>0.0</v>
      </c>
      <c r="G127" s="52">
        <v>0.0</v>
      </c>
      <c r="H127" s="52">
        <v>3.4973941779999995E8</v>
      </c>
      <c r="I127" s="52">
        <f t="shared" si="10"/>
        <v>589686825.4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</row>
    <row r="128" ht="15.75" customHeight="1">
      <c r="A128" s="93" t="s">
        <v>139</v>
      </c>
      <c r="B128" s="16"/>
      <c r="C128" s="56">
        <f t="shared" ref="C128:I128" si="11">SUM(C122:C127)</f>
        <v>1874630209</v>
      </c>
      <c r="D128" s="56">
        <f t="shared" si="11"/>
        <v>1574637803</v>
      </c>
      <c r="E128" s="56">
        <f t="shared" si="11"/>
        <v>124943192</v>
      </c>
      <c r="F128" s="56">
        <f t="shared" si="11"/>
        <v>91376943.39</v>
      </c>
      <c r="G128" s="56">
        <f t="shared" si="11"/>
        <v>332774575.7</v>
      </c>
      <c r="H128" s="56">
        <f t="shared" si="11"/>
        <v>1254315887</v>
      </c>
      <c r="I128" s="56">
        <f t="shared" si="11"/>
        <v>5252678610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</row>
    <row r="129" ht="15.75" customHeight="1">
      <c r="A129" s="91" t="s">
        <v>140</v>
      </c>
      <c r="B129" s="16"/>
      <c r="C129" s="16"/>
      <c r="D129" s="16"/>
      <c r="E129" s="16"/>
      <c r="F129" s="16"/>
      <c r="G129" s="16"/>
      <c r="H129" s="16"/>
      <c r="I129" s="52">
        <f t="shared" ref="I129:I134" si="12">SUM(C129:H129)</f>
        <v>0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</row>
    <row r="130" ht="15.75" customHeight="1">
      <c r="A130" s="91" t="s">
        <v>141</v>
      </c>
      <c r="B130" s="16"/>
      <c r="C130" s="52">
        <v>3.9084015546000004E8</v>
      </c>
      <c r="D130" s="16"/>
      <c r="E130" s="16"/>
      <c r="F130" s="16"/>
      <c r="G130" s="16"/>
      <c r="H130" s="16"/>
      <c r="I130" s="52">
        <f t="shared" si="12"/>
        <v>390840155.5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</row>
    <row r="131" ht="15.75" customHeight="1">
      <c r="A131" s="91" t="s">
        <v>142</v>
      </c>
      <c r="B131" s="16"/>
      <c r="C131" s="52">
        <v>6.455766210500001E8</v>
      </c>
      <c r="D131" s="16"/>
      <c r="E131" s="16"/>
      <c r="F131" s="16"/>
      <c r="G131" s="16"/>
      <c r="H131" s="16"/>
      <c r="I131" s="52">
        <f t="shared" si="12"/>
        <v>645576621.1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</row>
    <row r="132" ht="15.75" customHeight="1">
      <c r="A132" s="91" t="s">
        <v>143</v>
      </c>
      <c r="B132" s="16"/>
      <c r="C132" s="52">
        <v>7.1627977522E8</v>
      </c>
      <c r="D132" s="52">
        <v>9.473931787600001E8</v>
      </c>
      <c r="E132" s="52">
        <v>5.2933966139E8</v>
      </c>
      <c r="F132" s="52">
        <v>1.7061533147E8</v>
      </c>
      <c r="G132" s="52">
        <v>9.104244728E7</v>
      </c>
      <c r="H132" s="52">
        <v>5.2214388877E8</v>
      </c>
      <c r="I132" s="52">
        <f t="shared" si="12"/>
        <v>2976814283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</row>
    <row r="133" ht="15.75" customHeight="1">
      <c r="A133" s="91" t="s">
        <v>144</v>
      </c>
      <c r="B133" s="16"/>
      <c r="C133" s="103"/>
      <c r="D133" s="103"/>
      <c r="E133" s="103"/>
      <c r="F133" s="103"/>
      <c r="G133" s="103"/>
      <c r="H133" s="104">
        <v>1.5E8</v>
      </c>
      <c r="I133" s="52">
        <f t="shared" si="12"/>
        <v>150000000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ht="15.75" customHeight="1">
      <c r="A134" s="91" t="s">
        <v>149</v>
      </c>
      <c r="B134" s="16"/>
      <c r="C134" s="95">
        <v>1.500767442682999E8</v>
      </c>
      <c r="D134" s="95">
        <v>7.416130316000001E7</v>
      </c>
      <c r="E134" s="95">
        <v>1.5709360164359987E7</v>
      </c>
      <c r="F134" s="102">
        <v>0.0</v>
      </c>
      <c r="G134" s="95">
        <v>6.325866401399994E8</v>
      </c>
      <c r="H134" s="95">
        <v>2.169135027017001E8</v>
      </c>
      <c r="I134" s="52">
        <f t="shared" si="12"/>
        <v>1089447550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ht="15.75" customHeight="1">
      <c r="A135" s="81" t="s">
        <v>139</v>
      </c>
      <c r="B135" s="16"/>
      <c r="C135" s="56">
        <f t="shared" ref="C135:I135" si="13">SUM(C129:C134)</f>
        <v>1902773296</v>
      </c>
      <c r="D135" s="56">
        <f t="shared" si="13"/>
        <v>1021554482</v>
      </c>
      <c r="E135" s="56">
        <f t="shared" si="13"/>
        <v>545049021.6</v>
      </c>
      <c r="F135" s="56">
        <f t="shared" si="13"/>
        <v>170615331.5</v>
      </c>
      <c r="G135" s="56">
        <f t="shared" si="13"/>
        <v>723629087.4</v>
      </c>
      <c r="H135" s="56">
        <f t="shared" si="13"/>
        <v>889057391.5</v>
      </c>
      <c r="I135" s="56">
        <f t="shared" si="13"/>
        <v>5252678610</v>
      </c>
      <c r="J135" s="50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ht="15.75" customHeight="1">
      <c r="A136" s="81" t="s">
        <v>150</v>
      </c>
      <c r="B136" s="102"/>
      <c r="C136" s="95">
        <v>0.9976489185025835</v>
      </c>
      <c r="D136" s="95">
        <v>1.5414134345340897</v>
      </c>
      <c r="E136" s="95">
        <v>0.22923294429196386</v>
      </c>
      <c r="F136" s="95">
        <v>0.5355728738015971</v>
      </c>
      <c r="G136" s="95">
        <v>0.45986898740688026</v>
      </c>
      <c r="H136" s="95">
        <v>1.3342739642029757</v>
      </c>
      <c r="I136" s="95">
        <v>1.0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ht="15.75" customHeight="1">
      <c r="A137" s="81" t="s">
        <v>151</v>
      </c>
      <c r="B137" s="102"/>
      <c r="C137" s="95">
        <v>-4473575.089999676</v>
      </c>
      <c r="D137" s="95">
        <v>5.530833206199999E8</v>
      </c>
      <c r="E137" s="95">
        <v>-4.2010582955999994E8</v>
      </c>
      <c r="F137" s="95">
        <v>-7.923838808000003E7</v>
      </c>
      <c r="G137" s="95">
        <v>-3.908545117299994E8</v>
      </c>
      <c r="H137" s="95">
        <v>3.415889838399987E8</v>
      </c>
      <c r="I137" s="95">
        <v>0.0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ht="15.75" customHeight="1">
      <c r="A138" s="8" t="s">
        <v>152</v>
      </c>
      <c r="B138" s="102"/>
      <c r="C138" s="95">
        <v>-4473575.089999676</v>
      </c>
      <c r="D138" s="95">
        <v>5.486097455300002E8</v>
      </c>
      <c r="E138" s="95">
        <v>1.2850391597000027E8</v>
      </c>
      <c r="F138" s="95">
        <v>4.926552789000024E7</v>
      </c>
      <c r="G138" s="95">
        <v>-3.415889838399992E8</v>
      </c>
      <c r="H138" s="95">
        <v>-4.76837158203125E-7</v>
      </c>
      <c r="I138" s="95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ht="6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ht="15.75" customHeight="1">
      <c r="A140" s="100" t="s">
        <v>153</v>
      </c>
      <c r="B140" s="100"/>
      <c r="C140" s="100"/>
      <c r="D140" s="100"/>
      <c r="E140" s="100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ht="29.25" customHeight="1">
      <c r="A141" s="93" t="s">
        <v>154</v>
      </c>
      <c r="B141" s="105" t="s">
        <v>155</v>
      </c>
      <c r="C141" s="106"/>
      <c r="D141" s="106"/>
      <c r="E141" s="60"/>
      <c r="F141" s="47" t="s">
        <v>156</v>
      </c>
      <c r="G141" s="22" t="s">
        <v>98</v>
      </c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ht="15.75" customHeight="1">
      <c r="A142" s="81" t="s">
        <v>33</v>
      </c>
      <c r="B142" s="7" t="s">
        <v>157</v>
      </c>
      <c r="C142" s="7" t="s">
        <v>158</v>
      </c>
      <c r="D142" s="7" t="s">
        <v>159</v>
      </c>
      <c r="E142" s="7" t="s">
        <v>160</v>
      </c>
      <c r="F142" s="16"/>
      <c r="G142" s="1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ht="15.75" customHeight="1">
      <c r="A143" s="16" t="s">
        <v>161</v>
      </c>
      <c r="B143" s="52">
        <v>2.3323648583199997E9</v>
      </c>
      <c r="C143" s="16"/>
      <c r="D143" s="16"/>
      <c r="E143" s="52">
        <v>4.75E7</v>
      </c>
      <c r="F143" s="16"/>
      <c r="G143" s="52">
        <f t="shared" ref="G143:G147" si="14">SUM(B143:F143)</f>
        <v>2379864858</v>
      </c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ht="15.75" customHeight="1">
      <c r="A144" s="11" t="s">
        <v>162</v>
      </c>
      <c r="B144" s="16"/>
      <c r="C144" s="16"/>
      <c r="D144" s="16"/>
      <c r="E144" s="16"/>
      <c r="F144" s="16"/>
      <c r="G144" s="52">
        <f t="shared" si="14"/>
        <v>0</v>
      </c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ht="15.75" customHeight="1">
      <c r="A145" s="11" t="s">
        <v>163</v>
      </c>
      <c r="B145" s="52">
        <v>3.4680022713999987E8</v>
      </c>
      <c r="C145" s="52">
        <v>1.8304819874000007E8</v>
      </c>
      <c r="D145" s="52">
        <v>3.8548409114400005E8</v>
      </c>
      <c r="E145" s="52">
        <v>1.5225743291500006E9</v>
      </c>
      <c r="F145" s="16"/>
      <c r="G145" s="52">
        <f t="shared" si="14"/>
        <v>2437906846</v>
      </c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ht="15.75" customHeight="1">
      <c r="A146" s="11" t="s">
        <v>164</v>
      </c>
      <c r="B146" s="107"/>
      <c r="C146" s="16"/>
      <c r="D146" s="16"/>
      <c r="E146" s="52">
        <v>4.75E7</v>
      </c>
      <c r="F146" s="16"/>
      <c r="G146" s="52">
        <f t="shared" si="14"/>
        <v>47500000</v>
      </c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ht="15.75" customHeight="1">
      <c r="A147" s="16" t="s">
        <v>165</v>
      </c>
      <c r="B147" s="16"/>
      <c r="C147" s="16"/>
      <c r="D147" s="16"/>
      <c r="E147" s="16"/>
      <c r="F147" s="52">
        <v>4.5084872440500006E7</v>
      </c>
      <c r="G147" s="52">
        <f t="shared" si="14"/>
        <v>45084872.44</v>
      </c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ht="15.75" customHeight="1">
      <c r="A148" s="81" t="s">
        <v>166</v>
      </c>
      <c r="B148" s="108">
        <f t="shared" ref="B148:G148" si="15">SUM(B143:B147)</f>
        <v>2679165085</v>
      </c>
      <c r="C148" s="108">
        <f t="shared" si="15"/>
        <v>183048198.7</v>
      </c>
      <c r="D148" s="108">
        <f t="shared" si="15"/>
        <v>385484091.1</v>
      </c>
      <c r="E148" s="108">
        <f t="shared" si="15"/>
        <v>1617574329</v>
      </c>
      <c r="F148" s="108">
        <f t="shared" si="15"/>
        <v>45084872.44</v>
      </c>
      <c r="G148" s="108">
        <f t="shared" si="15"/>
        <v>4910356577</v>
      </c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ht="15.75" customHeight="1">
      <c r="A149" s="109" t="s">
        <v>167</v>
      </c>
      <c r="B149" s="106"/>
      <c r="C149" s="106"/>
      <c r="D149" s="106"/>
      <c r="E149" s="106"/>
      <c r="F149" s="106"/>
      <c r="G149" s="60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ht="15.75" customHeight="1">
      <c r="A150" s="11" t="s">
        <v>168</v>
      </c>
      <c r="B150" s="52">
        <v>1.92744268084E9</v>
      </c>
      <c r="C150" s="52">
        <v>6.2992358478E8</v>
      </c>
      <c r="D150" s="52">
        <v>3.5937755704999995E8</v>
      </c>
      <c r="E150" s="52">
        <v>6.122190350400001E8</v>
      </c>
      <c r="F150" s="52">
        <v>3.85414930343E8</v>
      </c>
      <c r="G150" s="52">
        <f t="shared" ref="G150:G152" si="16">SUM(B150:F150)</f>
        <v>3914377788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ht="15.75" customHeight="1">
      <c r="A151" s="16" t="s">
        <v>169</v>
      </c>
      <c r="B151" s="16"/>
      <c r="C151" s="16"/>
      <c r="D151" s="16"/>
      <c r="E151" s="52">
        <v>1.5E8</v>
      </c>
      <c r="F151" s="52"/>
      <c r="G151" s="52">
        <f t="shared" si="16"/>
        <v>150000000</v>
      </c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ht="15.75" customHeight="1">
      <c r="A152" s="16" t="s">
        <v>149</v>
      </c>
      <c r="B152" s="16"/>
      <c r="C152" s="16"/>
      <c r="D152" s="16"/>
      <c r="E152" s="16"/>
      <c r="F152" s="16">
        <v>8.45978788881501E8</v>
      </c>
      <c r="G152" s="52">
        <f t="shared" si="16"/>
        <v>845978788.9</v>
      </c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ht="15.75" customHeight="1">
      <c r="A153" s="81" t="s">
        <v>170</v>
      </c>
      <c r="B153" s="110">
        <f t="shared" ref="B153:G153" si="17">SUM(B150:B152)</f>
        <v>1927442681</v>
      </c>
      <c r="C153" s="110">
        <f t="shared" si="17"/>
        <v>629923584.8</v>
      </c>
      <c r="D153" s="110">
        <f t="shared" si="17"/>
        <v>359377557.1</v>
      </c>
      <c r="E153" s="110">
        <f t="shared" si="17"/>
        <v>762219035</v>
      </c>
      <c r="F153" s="110">
        <f t="shared" si="17"/>
        <v>1231393719</v>
      </c>
      <c r="G153" s="56">
        <f t="shared" si="17"/>
        <v>4910356577</v>
      </c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ht="15.75" customHeight="1">
      <c r="A154" s="81" t="s">
        <v>171</v>
      </c>
      <c r="B154" s="110">
        <f t="shared" ref="B154:G154" si="18">B148-B153</f>
        <v>751722404.6</v>
      </c>
      <c r="C154" s="110">
        <f t="shared" si="18"/>
        <v>-446875386</v>
      </c>
      <c r="D154" s="110">
        <f t="shared" si="18"/>
        <v>26106534.09</v>
      </c>
      <c r="E154" s="110">
        <f t="shared" si="18"/>
        <v>855355294.1</v>
      </c>
      <c r="F154" s="110">
        <f t="shared" si="18"/>
        <v>-1186308847</v>
      </c>
      <c r="G154" s="110">
        <f t="shared" si="18"/>
        <v>0</v>
      </c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ht="15.75" customHeight="1">
      <c r="A156" s="100" t="s">
        <v>172</v>
      </c>
      <c r="B156" s="100"/>
      <c r="C156" s="100"/>
      <c r="D156" s="100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ht="15.75" customHeight="1">
      <c r="A157" s="16"/>
      <c r="B157" s="16"/>
      <c r="C157" s="111" t="s">
        <v>2</v>
      </c>
      <c r="D157" s="111" t="s">
        <v>35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ht="15.75" customHeight="1">
      <c r="A158" s="112">
        <v>1.0</v>
      </c>
      <c r="B158" s="81" t="s">
        <v>173</v>
      </c>
      <c r="C158" s="113">
        <f t="shared" ref="C158:D158" si="19">C159+C160+C161</f>
        <v>187552906.6</v>
      </c>
      <c r="D158" s="113">
        <f t="shared" si="19"/>
        <v>179623158.9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ht="15.75" customHeight="1">
      <c r="A159" s="114" t="s">
        <v>174</v>
      </c>
      <c r="B159" s="16" t="s">
        <v>175</v>
      </c>
      <c r="C159" s="17">
        <v>1.4341730880000003E7</v>
      </c>
      <c r="D159" s="17">
        <v>5.376149815E7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ht="15.75" customHeight="1">
      <c r="A160" s="114" t="s">
        <v>176</v>
      </c>
      <c r="B160" s="16" t="s">
        <v>177</v>
      </c>
      <c r="C160" s="17">
        <v>3451424.95</v>
      </c>
      <c r="D160" s="17">
        <v>4.803497324999984E7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ht="15.75" customHeight="1">
      <c r="A161" s="114" t="s">
        <v>178</v>
      </c>
      <c r="B161" s="16" t="s">
        <v>179</v>
      </c>
      <c r="C161" s="17">
        <v>1.69759750761E8</v>
      </c>
      <c r="D161" s="17">
        <v>7.782668749E7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ht="15.75" customHeight="1">
      <c r="A162" s="112">
        <v>2.0</v>
      </c>
      <c r="B162" s="81" t="s">
        <v>180</v>
      </c>
      <c r="C162" s="113">
        <f t="shared" ref="C162:D162" si="20">C163+C164+C165</f>
        <v>144321977.4</v>
      </c>
      <c r="D162" s="113">
        <f t="shared" si="20"/>
        <v>109156403.1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ht="15.75" customHeight="1">
      <c r="A163" s="114" t="s">
        <v>181</v>
      </c>
      <c r="B163" s="16" t="s">
        <v>175</v>
      </c>
      <c r="C163" s="17">
        <v>2079397.368</v>
      </c>
      <c r="D163" s="17">
        <v>1.0148494825000001E7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ht="15.75" customHeight="1">
      <c r="A164" s="114" t="s">
        <v>182</v>
      </c>
      <c r="B164" s="16" t="s">
        <v>177</v>
      </c>
      <c r="C164" s="17">
        <v>1343433.3250000002</v>
      </c>
      <c r="D164" s="17">
        <v>2.2061078219999917E7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ht="15.75" customHeight="1">
      <c r="A165" s="114" t="s">
        <v>183</v>
      </c>
      <c r="B165" s="16" t="s">
        <v>179</v>
      </c>
      <c r="C165" s="17">
        <v>1.4089914670050007E8</v>
      </c>
      <c r="D165" s="17">
        <v>7.694683002450001E7</v>
      </c>
      <c r="E165" s="11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ht="15.75" customHeight="1">
      <c r="A166" s="112">
        <v>3.0</v>
      </c>
      <c r="B166" s="81" t="s">
        <v>184</v>
      </c>
      <c r="C166" s="113">
        <f t="shared" ref="C166:D166" si="21">C167+C168+C169</f>
        <v>19585707.82</v>
      </c>
      <c r="D166" s="113">
        <f t="shared" si="21"/>
        <v>17250829.17</v>
      </c>
      <c r="E166" s="11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ht="15.75" customHeight="1">
      <c r="A167" s="114" t="s">
        <v>185</v>
      </c>
      <c r="B167" s="16" t="s">
        <v>175</v>
      </c>
      <c r="C167" s="17">
        <v>3944744.04</v>
      </c>
      <c r="D167" s="17">
        <v>5331787.559999998</v>
      </c>
      <c r="E167" s="50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ht="15.75" customHeight="1">
      <c r="A168" s="114" t="s">
        <v>186</v>
      </c>
      <c r="B168" s="16" t="s">
        <v>177</v>
      </c>
      <c r="C168" s="17">
        <v>764558.3</v>
      </c>
      <c r="D168" s="45">
        <v>5326994.699999992</v>
      </c>
      <c r="E168" s="50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ht="15.75" customHeight="1">
      <c r="A169" s="114" t="s">
        <v>187</v>
      </c>
      <c r="B169" s="16" t="s">
        <v>179</v>
      </c>
      <c r="C169" s="17">
        <v>1.4876405481E7</v>
      </c>
      <c r="D169" s="45">
        <v>6592046.91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ht="15.75" customHeight="1">
      <c r="A170" s="112">
        <v>4.0</v>
      </c>
      <c r="B170" s="81" t="s">
        <v>188</v>
      </c>
      <c r="C170" s="113">
        <f t="shared" ref="C170:D170" si="22">C171+C172+C173</f>
        <v>23645221.38</v>
      </c>
      <c r="D170" s="113">
        <f t="shared" si="22"/>
        <v>53215926.65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ht="15.75" customHeight="1">
      <c r="A171" s="114" t="s">
        <v>189</v>
      </c>
      <c r="B171" s="16" t="s">
        <v>175</v>
      </c>
      <c r="C171" s="17">
        <f t="shared" ref="C171:D171" si="23">C159-C163-C167</f>
        <v>8317589.472</v>
      </c>
      <c r="D171" s="17">
        <f t="shared" si="23"/>
        <v>38281215.77</v>
      </c>
      <c r="E171" s="11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ht="15.75" customHeight="1">
      <c r="A172" s="114" t="s">
        <v>190</v>
      </c>
      <c r="B172" s="16" t="s">
        <v>177</v>
      </c>
      <c r="C172" s="17">
        <f t="shared" ref="C172:D172" si="24">C160-C164-C168</f>
        <v>1343433.325</v>
      </c>
      <c r="D172" s="17">
        <f t="shared" si="24"/>
        <v>20646900.33</v>
      </c>
      <c r="E172" s="6"/>
      <c r="F172" s="115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ht="18.75" customHeight="1">
      <c r="A173" s="114" t="s">
        <v>191</v>
      </c>
      <c r="B173" s="16" t="s">
        <v>179</v>
      </c>
      <c r="C173" s="17">
        <f t="shared" ref="C173:D173" si="25">C161-C165-C169</f>
        <v>13984198.58</v>
      </c>
      <c r="D173" s="116">
        <f t="shared" si="25"/>
        <v>-5712189.445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ht="15.75" customHeight="1">
      <c r="A174" s="112">
        <v>5.0</v>
      </c>
      <c r="B174" s="81" t="s">
        <v>192</v>
      </c>
      <c r="C174" s="96">
        <f t="shared" ref="C174:D174" si="26">C158/C98*100</f>
        <v>7.693194138</v>
      </c>
      <c r="D174" s="96">
        <f t="shared" si="26"/>
        <v>7.421078616</v>
      </c>
      <c r="E174" s="11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ht="15.75" customHeight="1">
      <c r="A175" s="112">
        <v>6.0</v>
      </c>
      <c r="B175" s="81" t="s">
        <v>193</v>
      </c>
      <c r="C175" s="96">
        <v>1.0398078320975546</v>
      </c>
      <c r="D175" s="96">
        <v>2.319748925368788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ht="15.75" customHeight="1">
      <c r="A176" s="112">
        <v>7.0</v>
      </c>
      <c r="B176" s="81" t="s">
        <v>194</v>
      </c>
      <c r="C176" s="113">
        <f t="shared" ref="C176:D176" si="27">C177+C178</f>
        <v>23571854.43</v>
      </c>
      <c r="D176" s="113">
        <f t="shared" si="27"/>
        <v>23669512.03</v>
      </c>
      <c r="E176" s="117"/>
      <c r="F176" s="50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ht="15.75" customHeight="1">
      <c r="A177" s="114" t="s">
        <v>195</v>
      </c>
      <c r="B177" s="16" t="s">
        <v>196</v>
      </c>
      <c r="C177" s="17">
        <f>19023948.42+28901+E176</f>
        <v>19052849.42</v>
      </c>
      <c r="D177" s="45">
        <v>1.90292178325E7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ht="15.75" customHeight="1">
      <c r="A178" s="114" t="s">
        <v>197</v>
      </c>
      <c r="B178" s="16" t="s">
        <v>198</v>
      </c>
      <c r="C178" s="17">
        <v>4519005.01</v>
      </c>
      <c r="D178" s="17">
        <f>4594574.1963+45720</f>
        <v>4640294.196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ht="10.5" customHeight="1">
      <c r="A179" s="118"/>
      <c r="B179" s="19"/>
      <c r="C179" s="119"/>
      <c r="D179" s="119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ht="15.75" customHeight="1">
      <c r="A180" s="100" t="s">
        <v>199</v>
      </c>
      <c r="B180" s="100"/>
      <c r="C180" s="100"/>
      <c r="D180" s="119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ht="15.75" customHeight="1">
      <c r="A181" s="22" t="s">
        <v>200</v>
      </c>
      <c r="B181" s="22" t="s">
        <v>201</v>
      </c>
      <c r="C181" s="120" t="s">
        <v>70</v>
      </c>
      <c r="D181" s="120" t="s">
        <v>71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ht="30.0" customHeight="1">
      <c r="A182" s="90">
        <v>1.0</v>
      </c>
      <c r="B182" s="8" t="s">
        <v>202</v>
      </c>
      <c r="C182" s="8"/>
      <c r="D182" s="8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ht="15.75" customHeight="1">
      <c r="A183" s="112" t="s">
        <v>203</v>
      </c>
      <c r="B183" s="11" t="s">
        <v>204</v>
      </c>
      <c r="C183" s="11"/>
      <c r="D183" s="11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ht="15.75" customHeight="1">
      <c r="A184" s="112" t="s">
        <v>205</v>
      </c>
      <c r="B184" s="11" t="s">
        <v>206</v>
      </c>
      <c r="C184" s="11"/>
      <c r="D184" s="11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ht="15.75" customHeight="1">
      <c r="A185" s="112" t="s">
        <v>207</v>
      </c>
      <c r="B185" s="11" t="s">
        <v>208</v>
      </c>
      <c r="C185" s="13">
        <v>4.0E7</v>
      </c>
      <c r="D185" s="13">
        <v>4.0E7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ht="15.75" customHeight="1">
      <c r="A186" s="112" t="s">
        <v>209</v>
      </c>
      <c r="B186" s="11" t="s">
        <v>210</v>
      </c>
      <c r="C186" s="11"/>
      <c r="D186" s="11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ht="15.75" customHeight="1">
      <c r="A187" s="25"/>
      <c r="B187" s="121" t="s">
        <v>211</v>
      </c>
      <c r="C187" s="11"/>
      <c r="D187" s="11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ht="15.75" customHeight="1">
      <c r="A188" s="89">
        <v>2.0</v>
      </c>
      <c r="B188" s="8" t="s">
        <v>212</v>
      </c>
      <c r="C188" s="11"/>
      <c r="D188" s="11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ht="15.75" customHeight="1">
      <c r="A189" s="112" t="s">
        <v>213</v>
      </c>
      <c r="B189" s="11" t="s">
        <v>107</v>
      </c>
      <c r="C189" s="11"/>
      <c r="D189" s="11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ht="15.75" customHeight="1">
      <c r="A190" s="112" t="s">
        <v>214</v>
      </c>
      <c r="B190" s="11" t="s">
        <v>109</v>
      </c>
      <c r="C190" s="11"/>
      <c r="D190" s="11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ht="15.75" customHeight="1">
      <c r="A191" s="112" t="s">
        <v>215</v>
      </c>
      <c r="B191" s="11" t="s">
        <v>113</v>
      </c>
      <c r="C191" s="11"/>
      <c r="D191" s="11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ht="15.75" customHeight="1">
      <c r="A192" s="112" t="s">
        <v>216</v>
      </c>
      <c r="B192" s="11" t="s">
        <v>115</v>
      </c>
      <c r="C192" s="13">
        <v>7750000.0</v>
      </c>
      <c r="D192" s="13">
        <v>7500000.0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ht="15.75" customHeight="1">
      <c r="A193" s="122" t="s">
        <v>217</v>
      </c>
      <c r="B193" s="123"/>
      <c r="C193" s="123"/>
      <c r="D193" s="124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ht="15.75" customHeight="1">
      <c r="A194" s="112" t="s">
        <v>218</v>
      </c>
      <c r="B194" s="11" t="s">
        <v>180</v>
      </c>
      <c r="C194" s="11"/>
      <c r="D194" s="11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ht="15.75" customHeight="1">
      <c r="A195" s="89">
        <v>3.0</v>
      </c>
      <c r="B195" s="8" t="s">
        <v>219</v>
      </c>
      <c r="C195" s="125"/>
      <c r="D195" s="11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ht="15.75" customHeight="1">
      <c r="A196" s="112" t="s">
        <v>220</v>
      </c>
      <c r="B196" s="11" t="s">
        <v>221</v>
      </c>
      <c r="C196" s="13">
        <v>8.864464052E7</v>
      </c>
      <c r="D196" s="13">
        <v>8.092627854000002E7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ht="15.75" customHeight="1">
      <c r="A197" s="122" t="s">
        <v>217</v>
      </c>
      <c r="B197" s="123"/>
      <c r="C197" s="123"/>
      <c r="D197" s="124"/>
      <c r="E197" s="1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ht="15.75" customHeight="1">
      <c r="A198" s="112" t="s">
        <v>222</v>
      </c>
      <c r="B198" s="11" t="s">
        <v>223</v>
      </c>
      <c r="C198" s="13">
        <v>6.452229436E7</v>
      </c>
      <c r="D198" s="13">
        <v>5.20138064405E7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ht="15.75" customHeight="1">
      <c r="A199" s="112" t="s">
        <v>224</v>
      </c>
      <c r="B199" s="11" t="s">
        <v>225</v>
      </c>
      <c r="C199" s="13">
        <f t="shared" ref="C199:D199" si="28">C196-C198</f>
        <v>24122346.16</v>
      </c>
      <c r="D199" s="13">
        <f t="shared" si="28"/>
        <v>28912472.1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</row>
    <row r="200" ht="9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</row>
    <row r="201" ht="14.25" customHeight="1">
      <c r="A201" s="100" t="s">
        <v>226</v>
      </c>
      <c r="B201" s="100"/>
      <c r="C201" s="100"/>
      <c r="D201" s="100"/>
      <c r="E201" s="100"/>
      <c r="F201" s="100"/>
      <c r="G201" s="100"/>
      <c r="H201" s="100"/>
      <c r="I201" s="100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</row>
    <row r="202" ht="14.25" customHeight="1">
      <c r="A202" s="127" t="s">
        <v>227</v>
      </c>
      <c r="B202" s="128" t="s">
        <v>228</v>
      </c>
      <c r="C202" s="129"/>
      <c r="D202" s="130"/>
      <c r="E202" s="131" t="s">
        <v>229</v>
      </c>
      <c r="F202" s="106"/>
      <c r="G202" s="60"/>
      <c r="H202" s="132" t="s">
        <v>230</v>
      </c>
      <c r="I202" s="130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</row>
    <row r="203" ht="15.75" customHeight="1">
      <c r="A203" s="35"/>
      <c r="B203" s="101" t="s">
        <v>231</v>
      </c>
      <c r="C203" s="133" t="s">
        <v>232</v>
      </c>
      <c r="D203" s="133" t="s">
        <v>233</v>
      </c>
      <c r="E203" s="89" t="s">
        <v>231</v>
      </c>
      <c r="F203" s="133" t="s">
        <v>234</v>
      </c>
      <c r="G203" s="133" t="s">
        <v>235</v>
      </c>
      <c r="H203" s="133" t="s">
        <v>236</v>
      </c>
      <c r="I203" s="133" t="s">
        <v>237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</row>
    <row r="204" ht="15.75" customHeight="1">
      <c r="A204" s="37"/>
      <c r="B204" s="89">
        <v>1.0</v>
      </c>
      <c r="C204" s="89">
        <v>2.0</v>
      </c>
      <c r="D204" s="89" t="s">
        <v>238</v>
      </c>
      <c r="E204" s="89">
        <v>4.0</v>
      </c>
      <c r="F204" s="89">
        <v>5.0</v>
      </c>
      <c r="G204" s="93" t="s">
        <v>239</v>
      </c>
      <c r="H204" s="89" t="s">
        <v>240</v>
      </c>
      <c r="I204" s="89">
        <v>8.0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</row>
    <row r="205" ht="15.75" customHeight="1">
      <c r="A205" s="134" t="s">
        <v>241</v>
      </c>
      <c r="B205" s="12"/>
      <c r="C205" s="12"/>
      <c r="D205" s="12"/>
      <c r="E205" s="135">
        <v>2895717.48</v>
      </c>
      <c r="F205" s="12"/>
      <c r="G205" s="136">
        <f t="shared" ref="G205:G211" si="29">E205-F205</f>
        <v>2895717.48</v>
      </c>
      <c r="H205" s="136">
        <f t="shared" ref="H205:H211" si="30">D205+G205</f>
        <v>2895717.48</v>
      </c>
      <c r="I205" s="12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</row>
    <row r="206" ht="15.75" customHeight="1">
      <c r="A206" s="70" t="s">
        <v>242</v>
      </c>
      <c r="B206" s="86"/>
      <c r="C206" s="86"/>
      <c r="D206" s="86"/>
      <c r="E206" s="137">
        <v>68536.13</v>
      </c>
      <c r="F206" s="11"/>
      <c r="G206" s="138">
        <f t="shared" si="29"/>
        <v>68536.13</v>
      </c>
      <c r="H206" s="138">
        <f t="shared" si="30"/>
        <v>68536.13</v>
      </c>
      <c r="I206" s="25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</row>
    <row r="207" ht="15.75" customHeight="1">
      <c r="A207" s="70" t="s">
        <v>243</v>
      </c>
      <c r="B207" s="11"/>
      <c r="C207" s="11"/>
      <c r="D207" s="11"/>
      <c r="E207" s="137">
        <v>153027.75</v>
      </c>
      <c r="F207" s="11"/>
      <c r="G207" s="138">
        <f t="shared" si="29"/>
        <v>153027.75</v>
      </c>
      <c r="H207" s="138">
        <f t="shared" si="30"/>
        <v>153027.75</v>
      </c>
      <c r="I207" s="25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 ht="15.75" customHeight="1">
      <c r="A208" s="70" t="s">
        <v>244</v>
      </c>
      <c r="B208" s="86"/>
      <c r="C208" s="11"/>
      <c r="D208" s="86"/>
      <c r="E208" s="137">
        <v>14347.5</v>
      </c>
      <c r="F208" s="11"/>
      <c r="G208" s="138">
        <f t="shared" si="29"/>
        <v>14347.5</v>
      </c>
      <c r="H208" s="138">
        <f t="shared" si="30"/>
        <v>14347.5</v>
      </c>
      <c r="I208" s="25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</row>
    <row r="209" ht="15.75" customHeight="1">
      <c r="A209" s="70" t="s">
        <v>245</v>
      </c>
      <c r="B209" s="11"/>
      <c r="C209" s="11"/>
      <c r="D209" s="11"/>
      <c r="E209" s="137">
        <v>8550.0</v>
      </c>
      <c r="F209" s="11"/>
      <c r="G209" s="138">
        <f t="shared" si="29"/>
        <v>8550</v>
      </c>
      <c r="H209" s="138">
        <f t="shared" si="30"/>
        <v>8550</v>
      </c>
      <c r="I209" s="25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</row>
    <row r="210" ht="15.75" customHeight="1">
      <c r="A210" s="70" t="s">
        <v>246</v>
      </c>
      <c r="B210" s="11"/>
      <c r="C210" s="11"/>
      <c r="D210" s="11"/>
      <c r="E210" s="137">
        <v>8847.0</v>
      </c>
      <c r="F210" s="11"/>
      <c r="G210" s="138">
        <f t="shared" si="29"/>
        <v>8847</v>
      </c>
      <c r="H210" s="138">
        <f t="shared" si="30"/>
        <v>8847</v>
      </c>
      <c r="I210" s="25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</row>
    <row r="211" ht="15.75" customHeight="1">
      <c r="A211" s="70" t="s">
        <v>247</v>
      </c>
      <c r="B211" s="11"/>
      <c r="C211" s="11"/>
      <c r="D211" s="11"/>
      <c r="E211" s="137">
        <v>34131.0</v>
      </c>
      <c r="F211" s="11"/>
      <c r="G211" s="138">
        <f t="shared" si="29"/>
        <v>34131</v>
      </c>
      <c r="H211" s="138">
        <f t="shared" si="30"/>
        <v>34131</v>
      </c>
      <c r="I211" s="25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</row>
    <row r="212" ht="9.0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</row>
    <row r="213" ht="15.75" customHeight="1">
      <c r="A213" s="100" t="s">
        <v>248</v>
      </c>
      <c r="B213" s="100"/>
      <c r="C213" s="100"/>
      <c r="D213" s="100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</row>
    <row r="214" ht="15.75" customHeight="1">
      <c r="A214" s="139"/>
      <c r="B214" s="59" t="s">
        <v>249</v>
      </c>
      <c r="C214" s="60"/>
      <c r="D214" s="59" t="s">
        <v>250</v>
      </c>
      <c r="E214" s="60"/>
      <c r="F214" s="59" t="s">
        <v>251</v>
      </c>
      <c r="G214" s="6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</row>
    <row r="215" ht="15.75" customHeight="1">
      <c r="A215" s="37"/>
      <c r="B215" s="7" t="s">
        <v>70</v>
      </c>
      <c r="C215" s="7" t="s">
        <v>71</v>
      </c>
      <c r="D215" s="7" t="s">
        <v>70</v>
      </c>
      <c r="E215" s="7" t="s">
        <v>71</v>
      </c>
      <c r="F215" s="7" t="s">
        <v>70</v>
      </c>
      <c r="G215" s="7" t="s">
        <v>71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</row>
    <row r="216" ht="30.0" customHeight="1">
      <c r="A216" s="16" t="s">
        <v>252</v>
      </c>
      <c r="B216" s="38">
        <v>3.0559277022E8</v>
      </c>
      <c r="C216" s="52">
        <v>5.3089005972E8</v>
      </c>
      <c r="D216" s="38">
        <v>5.054172196E7</v>
      </c>
      <c r="E216" s="52">
        <v>4.207372524E7</v>
      </c>
      <c r="F216" s="38">
        <v>2.470779991E7</v>
      </c>
      <c r="G216" s="52">
        <v>1.9956430700000003E7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</row>
    <row r="217" ht="30.75" customHeight="1">
      <c r="A217" s="16" t="s">
        <v>253</v>
      </c>
      <c r="B217" s="38">
        <v>1.34215975695E9</v>
      </c>
      <c r="C217" s="52">
        <v>1.32200408851E9</v>
      </c>
      <c r="D217" s="26">
        <v>0.0</v>
      </c>
      <c r="E217" s="26">
        <v>0.0</v>
      </c>
      <c r="F217" s="26">
        <v>0.0</v>
      </c>
      <c r="G217" s="26">
        <v>0.0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</row>
    <row r="218" ht="15.75" customHeight="1">
      <c r="A218" s="16" t="s">
        <v>169</v>
      </c>
      <c r="B218" s="16"/>
      <c r="C218" s="16"/>
      <c r="D218" s="16"/>
      <c r="E218" s="16"/>
      <c r="F218" s="16"/>
      <c r="G218" s="1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</row>
    <row r="219" ht="9.0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</row>
    <row r="220" ht="15.75" customHeight="1">
      <c r="A220" s="100" t="s">
        <v>254</v>
      </c>
      <c r="B220" s="100"/>
      <c r="C220" s="100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</row>
    <row r="221" ht="15.75" customHeight="1">
      <c r="A221" s="34" t="s">
        <v>1</v>
      </c>
      <c r="B221" s="8" t="s">
        <v>255</v>
      </c>
      <c r="C221" s="8" t="s">
        <v>2</v>
      </c>
      <c r="D221" s="8" t="s">
        <v>35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</row>
    <row r="222" ht="15.75" customHeight="1">
      <c r="A222" s="112">
        <v>1.0</v>
      </c>
      <c r="B222" s="11" t="s">
        <v>256</v>
      </c>
      <c r="C222" s="17">
        <v>2.43790684617E9</v>
      </c>
      <c r="D222" s="54">
        <v>2.4204454390699997E9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</row>
    <row r="223" ht="15.75" customHeight="1">
      <c r="A223" s="10" t="s">
        <v>257</v>
      </c>
      <c r="B223" s="11" t="s">
        <v>258</v>
      </c>
      <c r="C223" s="17">
        <v>2.27854008298E9</v>
      </c>
      <c r="D223" s="52">
        <v>2.29986144368E9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</row>
    <row r="224" ht="15.75" customHeight="1">
      <c r="A224" s="10" t="s">
        <v>259</v>
      </c>
      <c r="B224" s="11" t="s">
        <v>260</v>
      </c>
      <c r="C224" s="17">
        <v>1.5936676319E8</v>
      </c>
      <c r="D224" s="44">
        <v>1.2058399539000002E8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</row>
    <row r="225" ht="15.75" customHeight="1">
      <c r="A225" s="10" t="s">
        <v>261</v>
      </c>
      <c r="B225" s="11" t="s">
        <v>262</v>
      </c>
      <c r="C225" s="11"/>
      <c r="D225" s="11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 ht="15.75" customHeight="1">
      <c r="A226" s="112">
        <v>2.0</v>
      </c>
      <c r="B226" s="11" t="s">
        <v>263</v>
      </c>
      <c r="C226" s="11"/>
      <c r="D226" s="11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</row>
    <row r="227" ht="15.75" customHeight="1">
      <c r="A227" s="112">
        <v>3.0</v>
      </c>
      <c r="B227" s="8" t="s">
        <v>264</v>
      </c>
      <c r="C227" s="140">
        <f t="shared" ref="C227:D227" si="31">C223+C224</f>
        <v>2437906846</v>
      </c>
      <c r="D227" s="140">
        <f t="shared" si="31"/>
        <v>2420445439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</row>
    <row r="228" ht="9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</row>
    <row r="229" ht="15.75" customHeight="1">
      <c r="A229" s="100" t="s">
        <v>265</v>
      </c>
      <c r="B229" s="100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</row>
    <row r="230" ht="15.75" customHeight="1">
      <c r="A230" s="22" t="s">
        <v>266</v>
      </c>
      <c r="B230" s="47" t="s">
        <v>267</v>
      </c>
      <c r="C230" s="22" t="s">
        <v>2</v>
      </c>
      <c r="D230" s="22" t="s">
        <v>35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</row>
    <row r="231" ht="15.75" customHeight="1">
      <c r="A231" s="112">
        <v>1.0</v>
      </c>
      <c r="B231" s="16" t="s">
        <v>268</v>
      </c>
      <c r="C231" s="141">
        <v>7.720852408403929</v>
      </c>
      <c r="D231" s="141">
        <v>7.4382312003754985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</row>
    <row r="232" ht="15.75" customHeight="1">
      <c r="A232" s="112">
        <v>2.0</v>
      </c>
      <c r="B232" s="16" t="s">
        <v>269</v>
      </c>
      <c r="C232" s="142">
        <v>0.41708103857613754</v>
      </c>
      <c r="D232" s="142">
        <v>0.3547186079159935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</row>
    <row r="233" ht="15.75" customHeight="1">
      <c r="A233" s="112">
        <v>3.0</v>
      </c>
      <c r="B233" s="16" t="s">
        <v>270</v>
      </c>
      <c r="C233" s="143">
        <v>1.1266756975142904</v>
      </c>
      <c r="D233" s="143">
        <v>1.2167726461025548</v>
      </c>
      <c r="E233" s="50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</row>
    <row r="234" ht="15.75" customHeight="1">
      <c r="A234" s="112">
        <v>4.0</v>
      </c>
      <c r="B234" s="16" t="s">
        <v>271</v>
      </c>
      <c r="C234" s="143">
        <v>0.7886729882600036</v>
      </c>
      <c r="D234" s="143">
        <v>0.8370740126212074</v>
      </c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</row>
    <row r="235" ht="15.75" customHeight="1">
      <c r="A235" s="112">
        <v>5.0</v>
      </c>
      <c r="B235" s="16" t="s">
        <v>272</v>
      </c>
      <c r="C235" s="144">
        <v>4.071977329632693E7</v>
      </c>
      <c r="D235" s="144">
        <v>4.124151601583333E7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</row>
    <row r="236" ht="15.75" customHeight="1">
      <c r="A236" s="112">
        <v>6.0</v>
      </c>
      <c r="B236" s="16" t="s">
        <v>273</v>
      </c>
      <c r="C236" s="144">
        <v>235604.5140825381</v>
      </c>
      <c r="D236" s="144">
        <v>230922.93305666687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</row>
    <row r="237" ht="9.0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</row>
    <row r="238" ht="14.25" customHeight="1">
      <c r="A238" s="100" t="s">
        <v>274</v>
      </c>
      <c r="B238" s="100"/>
      <c r="C238" s="100"/>
      <c r="D238" s="100"/>
      <c r="E238" s="100"/>
      <c r="F238" s="100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</row>
    <row r="239" ht="33.0" customHeight="1">
      <c r="A239" s="145" t="s">
        <v>275</v>
      </c>
      <c r="B239" s="146" t="s">
        <v>276</v>
      </c>
      <c r="C239" s="60"/>
      <c r="D239" s="147" t="s">
        <v>277</v>
      </c>
      <c r="E239" s="146" t="s">
        <v>278</v>
      </c>
      <c r="F239" s="60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</row>
    <row r="240" ht="15.75" customHeight="1">
      <c r="A240" s="16"/>
      <c r="B240" s="147" t="s">
        <v>279</v>
      </c>
      <c r="C240" s="147" t="s">
        <v>280</v>
      </c>
      <c r="D240" s="16"/>
      <c r="E240" s="147" t="s">
        <v>279</v>
      </c>
      <c r="F240" s="147" t="s">
        <v>280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</row>
    <row r="241" ht="15.75" customHeight="1">
      <c r="A241" s="16"/>
      <c r="B241" s="16"/>
      <c r="C241" s="16"/>
      <c r="D241" s="16"/>
      <c r="E241" s="16"/>
      <c r="F241" s="1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</row>
    <row r="242" ht="15.75" customHeight="1">
      <c r="A242" s="16"/>
      <c r="B242" s="16"/>
      <c r="C242" s="16"/>
      <c r="D242" s="16"/>
      <c r="E242" s="16"/>
      <c r="F242" s="1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</row>
    <row r="243" ht="15.75" customHeight="1">
      <c r="A243" s="16"/>
      <c r="B243" s="16"/>
      <c r="C243" s="16"/>
      <c r="D243" s="16"/>
      <c r="E243" s="16"/>
      <c r="F243" s="1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 ht="9.0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</row>
    <row r="245" ht="15.75" customHeight="1">
      <c r="A245" s="100" t="s">
        <v>281</v>
      </c>
      <c r="B245" s="100"/>
      <c r="C245" s="100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</row>
    <row r="246" ht="15.75" customHeight="1">
      <c r="A246" s="34" t="s">
        <v>1</v>
      </c>
      <c r="B246" s="8" t="s">
        <v>255</v>
      </c>
      <c r="C246" s="8" t="s">
        <v>2</v>
      </c>
      <c r="D246" s="8" t="s">
        <v>282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</row>
    <row r="247" ht="15.75" customHeight="1">
      <c r="A247" s="112">
        <v>1.0</v>
      </c>
      <c r="B247" s="16" t="s">
        <v>283</v>
      </c>
      <c r="C247" s="16"/>
      <c r="D247" s="1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</row>
    <row r="248" ht="15.75" customHeight="1">
      <c r="A248" s="112">
        <v>2.0</v>
      </c>
      <c r="B248" s="11" t="s">
        <v>284</v>
      </c>
      <c r="C248" s="16"/>
      <c r="D248" s="1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</row>
    <row r="249" ht="15.75" customHeight="1">
      <c r="A249" s="112">
        <v>3.0</v>
      </c>
      <c r="B249" s="16" t="s">
        <v>285</v>
      </c>
      <c r="C249" s="11"/>
      <c r="D249" s="11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</row>
    <row r="250" ht="15.75" customHeight="1">
      <c r="A250" s="112">
        <v>4.0</v>
      </c>
      <c r="B250" s="16" t="s">
        <v>286</v>
      </c>
      <c r="C250" s="16"/>
      <c r="D250" s="1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</row>
    <row r="251" ht="9.0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</row>
    <row r="252" ht="15.75" customHeight="1">
      <c r="A252" s="100" t="s">
        <v>287</v>
      </c>
      <c r="B252" s="100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</row>
    <row r="253" ht="15.75" customHeight="1">
      <c r="A253" s="127" t="s">
        <v>288</v>
      </c>
      <c r="B253" s="32" t="s">
        <v>289</v>
      </c>
      <c r="C253" s="32" t="s">
        <v>290</v>
      </c>
      <c r="D253" s="32" t="s">
        <v>291</v>
      </c>
      <c r="E253" s="22" t="s">
        <v>292</v>
      </c>
      <c r="F253" s="22" t="s">
        <v>293</v>
      </c>
      <c r="G253" s="32" t="s">
        <v>294</v>
      </c>
      <c r="H253" s="32" t="s">
        <v>295</v>
      </c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</row>
    <row r="254" ht="15.75" customHeight="1">
      <c r="A254" s="37"/>
      <c r="B254" s="37"/>
      <c r="C254" s="37"/>
      <c r="D254" s="37"/>
      <c r="E254" s="10" t="s">
        <v>296</v>
      </c>
      <c r="F254" s="10" t="s">
        <v>297</v>
      </c>
      <c r="G254" s="37"/>
      <c r="H254" s="37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</row>
    <row r="255" ht="15.75" customHeight="1">
      <c r="A255" s="112">
        <v>1.0</v>
      </c>
      <c r="B255" s="112">
        <v>2.0</v>
      </c>
      <c r="C255" s="112">
        <v>3.0</v>
      </c>
      <c r="D255" s="112">
        <v>4.0</v>
      </c>
      <c r="E255" s="112">
        <v>5.0</v>
      </c>
      <c r="F255" s="112" t="s">
        <v>298</v>
      </c>
      <c r="G255" s="112" t="s">
        <v>299</v>
      </c>
      <c r="H255" s="112">
        <v>8.0</v>
      </c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</row>
    <row r="256" ht="15.75" customHeight="1">
      <c r="A256" s="112" t="s">
        <v>35</v>
      </c>
      <c r="B256" s="39">
        <v>1.7962315888999984E8</v>
      </c>
      <c r="C256" s="39">
        <v>2.131501221999982E7</v>
      </c>
      <c r="D256" s="39">
        <v>2.548366934799993E7</v>
      </c>
      <c r="E256" s="10"/>
      <c r="F256" s="39">
        <v>1.2789007331999892E7</v>
      </c>
      <c r="G256" s="39">
        <f t="shared" ref="G256:G257" si="32">F256-E256-D256</f>
        <v>-12694662.02</v>
      </c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</row>
    <row r="257" ht="15.75" customHeight="1">
      <c r="A257" s="112" t="s">
        <v>300</v>
      </c>
      <c r="B257" s="39">
        <v>1.8755290659100002E8</v>
      </c>
      <c r="C257" s="39">
        <v>7929747.701000184</v>
      </c>
      <c r="D257" s="44">
        <v>3.5165574324000135E7</v>
      </c>
      <c r="E257" s="39">
        <v>2334878.6500000097</v>
      </c>
      <c r="F257" s="39">
        <v>4757848.62060011</v>
      </c>
      <c r="G257" s="39">
        <f t="shared" si="32"/>
        <v>-32742604.35</v>
      </c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</row>
    <row r="258" ht="9.0" customHeight="1">
      <c r="A258" s="6"/>
      <c r="B258" s="6"/>
      <c r="C258" s="50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</row>
    <row r="259" ht="15.75" customHeight="1">
      <c r="A259" s="100" t="s">
        <v>301</v>
      </c>
      <c r="B259" s="100"/>
      <c r="C259" s="100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</row>
    <row r="260" ht="15.75" customHeight="1">
      <c r="A260" s="32" t="s">
        <v>1</v>
      </c>
      <c r="B260" s="32" t="s">
        <v>302</v>
      </c>
      <c r="C260" s="32" t="s">
        <v>303</v>
      </c>
      <c r="D260" s="22" t="s">
        <v>304</v>
      </c>
      <c r="E260" s="22" t="s">
        <v>282</v>
      </c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</row>
    <row r="261" ht="15.75" customHeight="1">
      <c r="A261" s="148">
        <v>1.0</v>
      </c>
      <c r="B261" s="12" t="s">
        <v>305</v>
      </c>
      <c r="C261" s="149"/>
      <c r="D261" s="150">
        <v>4.4483175073999995E8</v>
      </c>
      <c r="E261" s="150">
        <v>4.1781565368E8</v>
      </c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 ht="15.75" customHeight="1">
      <c r="A262" s="37"/>
      <c r="B262" s="37"/>
      <c r="C262" s="37"/>
      <c r="D262" s="37"/>
      <c r="E262" s="3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</row>
    <row r="263" ht="15.75" customHeight="1">
      <c r="A263" s="112">
        <v>2.0</v>
      </c>
      <c r="B263" s="55" t="s">
        <v>306</v>
      </c>
      <c r="C263" s="11"/>
      <c r="D263" s="52">
        <v>18.246462182839736</v>
      </c>
      <c r="E263" s="54">
        <v>17.2619323259993</v>
      </c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</row>
    <row r="264" ht="15.75" customHeight="1">
      <c r="A264" s="112">
        <v>3.0</v>
      </c>
      <c r="B264" s="11" t="s">
        <v>307</v>
      </c>
      <c r="C264" s="16"/>
      <c r="D264" s="142">
        <v>2.60263042075E9</v>
      </c>
      <c r="E264" s="142">
        <v>2.67224586003E9</v>
      </c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</row>
    <row r="265" ht="15.75" customHeight="1">
      <c r="A265" s="112">
        <v>4.0</v>
      </c>
      <c r="B265" s="55" t="s">
        <v>308</v>
      </c>
      <c r="C265" s="11"/>
      <c r="D265" s="52">
        <v>66.48899420728985</v>
      </c>
      <c r="E265" s="54">
        <v>66.58589601440778</v>
      </c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</row>
    <row r="266" ht="10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</row>
    <row r="267" ht="15.75" customHeight="1">
      <c r="A267" s="100" t="s">
        <v>309</v>
      </c>
      <c r="B267" s="100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</row>
    <row r="268" ht="15.75" customHeight="1">
      <c r="A268" s="32" t="s">
        <v>1</v>
      </c>
      <c r="B268" s="32" t="s">
        <v>302</v>
      </c>
      <c r="C268" s="32" t="s">
        <v>303</v>
      </c>
      <c r="D268" s="32" t="s">
        <v>304</v>
      </c>
      <c r="E268" s="32" t="s">
        <v>282</v>
      </c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</row>
    <row r="269" ht="15.75" customHeight="1">
      <c r="A269" s="112">
        <v>1.0</v>
      </c>
      <c r="B269" s="11" t="s">
        <v>310</v>
      </c>
      <c r="C269" s="11"/>
      <c r="D269" s="52">
        <v>6.778002925E7</v>
      </c>
      <c r="E269" s="54">
        <v>5.519904302999999E7</v>
      </c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</row>
    <row r="270" ht="15.75" customHeight="1">
      <c r="A270" s="112">
        <v>2.0</v>
      </c>
      <c r="B270" s="55" t="s">
        <v>311</v>
      </c>
      <c r="C270" s="11"/>
      <c r="D270" s="52">
        <v>36.1391516036641</v>
      </c>
      <c r="E270" s="54">
        <v>30.73047115478219</v>
      </c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A28:A30"/>
    <mergeCell ref="B28:B30"/>
    <mergeCell ref="C28:C30"/>
    <mergeCell ref="E28:E30"/>
    <mergeCell ref="C61:D61"/>
    <mergeCell ref="E61:F61"/>
    <mergeCell ref="A62:B62"/>
    <mergeCell ref="B141:E141"/>
    <mergeCell ref="A149:G149"/>
    <mergeCell ref="A202:A204"/>
    <mergeCell ref="B202:D202"/>
    <mergeCell ref="E202:G202"/>
    <mergeCell ref="H202:I202"/>
    <mergeCell ref="A214:A215"/>
    <mergeCell ref="F214:G214"/>
    <mergeCell ref="D253:D254"/>
    <mergeCell ref="G253:G254"/>
    <mergeCell ref="H253:H254"/>
    <mergeCell ref="A261:A262"/>
    <mergeCell ref="B261:B262"/>
    <mergeCell ref="C261:C262"/>
    <mergeCell ref="D261:D262"/>
    <mergeCell ref="E261:E262"/>
    <mergeCell ref="B214:C214"/>
    <mergeCell ref="D214:E214"/>
    <mergeCell ref="B239:C239"/>
    <mergeCell ref="E239:F239"/>
    <mergeCell ref="A253:A254"/>
    <mergeCell ref="B253:B254"/>
    <mergeCell ref="C253:C254"/>
  </mergeCells>
  <printOptions/>
  <pageMargins bottom="0.75" footer="0.0" header="0.0" left="0.7" right="0.7" top="0.75"/>
  <pageSetup orientation="portrait"/>
  <drawing r:id="rId1"/>
</worksheet>
</file>